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первонач" sheetId="1" r:id="rId1"/>
  </sheets>
  <definedNames>
    <definedName name="_xlnm.Print_Titles" localSheetId="0">'первонач'!$7:$7</definedName>
    <definedName name="_xlnm.Print_Area" localSheetId="0">'первонач'!$A$1:$E$114</definedName>
  </definedNames>
  <calcPr fullCalcOnLoad="1"/>
</workbook>
</file>

<file path=xl/sharedStrings.xml><?xml version="1.0" encoding="utf-8"?>
<sst xmlns="http://schemas.openxmlformats.org/spreadsheetml/2006/main" count="134" uniqueCount="71">
  <si>
    <t>Главный распорядитель, распорядитель</t>
  </si>
  <si>
    <t>Наименование субвенций, субсидий из краевого бюджета</t>
  </si>
  <si>
    <t>2019 г.
Сумма,
тыс. руб</t>
  </si>
  <si>
    <t>Итого по распорядителю:</t>
  </si>
  <si>
    <t xml:space="preserve">Субсидии на выравнивание обеспеченности муниципальных образований края по реализации ими их отдельных расходных обязательств </t>
  </si>
  <si>
    <t>ВСЕГО:</t>
  </si>
  <si>
    <t xml:space="preserve">Субвенция бюджетам муниципальных образований края на осуществление государственных полномочий по первичному воинскому учету на территориях, где отсутствуют военные комиссариаты, в соответствии с Федеральным законом от 28 марта 1998 года № 53-ФЗ «О воинской обязанности и военной службе» </t>
  </si>
  <si>
    <t xml:space="preserve">Субвенции бюджетам муниципальных образований края на осуществление государственных полномочий по первичному воинскому учету на территориях, где отсутствуют военные комиссариаты, в соответствии с Федеральным законом от 28 марта 1998 года № 53-ФЗ «О воинской обязанности и военной службе» на 2014 год и плановый период 2015 - 2016 годов </t>
  </si>
  <si>
    <t xml:space="preserve">Субвенции бюджетам муниципальных образований края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 </t>
  </si>
  <si>
    <t>Субсидии на организацию и проведение акарицидных обработок мест массового отдыха населения на 2014 год и плановый период 2015-2016 годов</t>
  </si>
  <si>
    <t>Субсидии на реализацию мероприятий, предусмотренных долгосрочной целевой программой "Дороги Красноярья" на 2012-2016 годы</t>
  </si>
  <si>
    <t>2020 г.
Сумма,
тыс. руб</t>
  </si>
  <si>
    <t xml:space="preserve">Субсидия бюджетам муниципальных образований на поддержку деятельности муниципальных молодежных центров </t>
  </si>
  <si>
    <t>Субвенция бюджетам  муниципальных образований края, направляемых на реализацию Закона края от 27 декабря 2005 года  № 17-4397 «О наделении органов местного самоуправления муниципальных районов отдельными государственными полномочиями по решению вопросов поддержки сельскохозяйственного производства»</t>
  </si>
  <si>
    <t xml:space="preserve">Субвенции бюджетам муниципальных образований края на реализацию Закона края от 27 декабря 2005  года № 17-4379 "О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детьми- инвалидами, детьми-сиротами и детьми, оставшимися без попечения родителей" </t>
  </si>
  <si>
    <t xml:space="preserve">Субвенции на обеспечение государственных гарантий реализации прав на получение общедоступного и бесплатного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образований края в соответствии с пунктом 3 части 1 статьи 8 Федерального закона от 29 декабря 2012 года № 273-ФЗ, Закона края  от 26.06.2014 года № 6-2519 «Об образовании в Красноярском крае» </t>
  </si>
  <si>
    <t xml:space="preserve"> по законодательству Российской Федерации и Красноярского края  на 2019 год и плановый период 2020 - 2021 годы.</t>
  </si>
  <si>
    <t>Администрация Пировского района</t>
  </si>
  <si>
    <t>Финансовое управление администрации Пировского района</t>
  </si>
  <si>
    <t>Отдел социальной защиты населения администрации Пировского района</t>
  </si>
  <si>
    <t xml:space="preserve"> Субвенции бюджетам муниципальных образований края 
на финансирование расходов по социальному обслуживанию граждан, в том числе по предоставлению мер социальной поддержки работникам муниципальных учреждений социального обслуживания, в соответствии с пунктом 4 статьи 1 Закона края  от 9 декабря 2010 года № 11-5397 «О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граждан» 
на 2019 год и плановый период  2020 - 2021 годов
</t>
  </si>
  <si>
    <t xml:space="preserve">Субвенция  бюджетам  муниципальных образований края на реализацию Закона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 на 2019 год и плановый период 2020-2021 годов </t>
  </si>
  <si>
    <t>Распределение субвенций бюджетам муниципальных образований края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в соответствии с пунктом 8.1 статьи 1 Закона края от 9 декабря 2010 года № 11-5397 «О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граждан» на 2019 год 
и плановый период 2020-2021 годов</t>
  </si>
  <si>
    <t>Субвенция бюджетам муниципальных образований края на реализацию Закона края  от 1 декабря 2014 года № 7-2839 "О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отдельных  мер по обеспечению ограничения платы граждан за коммунальные услуги" на 2019 год и плановый период 2020-2021 годов</t>
  </si>
  <si>
    <t>Управление образования администрации Пировского  района</t>
  </si>
  <si>
    <t>Субвенция бюджетам муниципальных образований края государственными полномочиями по обеспечению  отдыха  и оздоровления детей на 2019 год и плановый период 2020-2021гг.</t>
  </si>
  <si>
    <t>Субвенции бюджетам бюджетам муниципальных образований края на реализацию Закона края от 27 декабря 2005 года № 17-4377 «О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детей, обучающихся в муниципальных и негосударственных образовательных организациях, реализующих основные общеобразовательные программы, без взимания платы»  на 2019 год и плановый период 2020-2021 годов</t>
  </si>
  <si>
    <t xml:space="preserve">Субвенции бюджетам муниципальных образований на реализацию Закона края от 29 марта 2007 года № 22-6015 "О наделении органов местного самоуправления муниципальных районов  государственными  полномочиями по предоставлению компенсации    родителям (законным представителям) детей, посещающих образовательные организации, реализующие образовательную программу дошкольного образования" на 2019 год и плановый период 2020-2021 годов </t>
  </si>
  <si>
    <t xml:space="preserve">Субвенции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
без попечения родителей, лиц из числа детей-сирот и детей, оставшихся без попечения родителей»  на 2019 год и плановый период  2020 - 2021 годов
</t>
  </si>
  <si>
    <t>2021 г.
Сумма,
тыс. руб</t>
  </si>
  <si>
    <t>Субвенция бюджетам муниципальных образований края на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 на 2019 год и плановый период 2020-2021 годов</t>
  </si>
  <si>
    <t>Субвенция бюджетам муниципальных образований края на осуществление государственных полномочий по составлению (изменению) списков кандидатов в присяжные  заседатели федеральных судов общей юрисдикции в Российской Федерации" на 2019год и плановый период 2020-2021гг.</t>
  </si>
  <si>
    <t>Субвенция бюджетам муниципальных образований края  на реализацию Закона края от 21.12.2010г. № 11-5564"О наделение органов местного самоуправления государственными полномочиями в области архивного дела" на 2019 год и плановый период 2020-2021 годов</t>
  </si>
  <si>
    <t>Субвенция бюджетам муниципальных образований края на реализацию Закона края от 30 января 2014 года  № 6-2056 «О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 и территориальных соглашений и контроля за их выполнением" на 2019 год и плановый период 2020-2021 годов</t>
  </si>
  <si>
    <t xml:space="preserve">Субвенция бюджетам муниципальных образований  края на реализацию Закона края от 13.06.2013 г. № 4-1402 "О наделении органов местного самоуправления муниципальных районов края отдельными государственными полномочиями по организации проведения мероприятий по отлову и  содержанию безнадзорных животных на 2019 год и плановый период 2020-2021 годов </t>
  </si>
  <si>
    <t>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образовательных организаций в соответствии с пунктом 3 части 1 статьи 8 Федерального закона от 29 декабря 2012 года № 273-ФЗ, Закона края  от 26.06.2014 года № 6-2519 «Об образовании в Красноярском крае» на 2019 год и плановый период 2020 - 2021 годов</t>
  </si>
  <si>
    <t>Субвенции бюджетам муниципальных образований края на реализацию Закона края от 20 декабря 2007 года № 4-1089 «О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несовершеннолетних» на 2019 год и плановый период 2020-2021 годов</t>
  </si>
  <si>
    <t xml:space="preserve">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соответствии с пунктом 3 части 1 статьи 8 Федерального закона от 29.12.2012 года № 273-ФЗ "Об образовании в Российской Федерации", пунктом 5 статьи 8 Закона края от 26.06.2014 года   № 6-2519 на 2019 год и плановый период 2020-2021 годов  </t>
  </si>
  <si>
    <t xml:space="preserve">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соответствии с пунктом 3 части 1 статьи 8 Федерального закона от 29.12.2012 года № 273-ФЗ "Об образовании в Российской Федерации", пунктом 5 статьи 8 Закона края от 26.06.2014 года № 6-2519 на 2019 год и плановый период 2020-2021 годов  </t>
  </si>
  <si>
    <t>Отдел культуры, спорта, туризма и молодежной политики  администрации Пировского района</t>
  </si>
  <si>
    <t xml:space="preserve">Субсидия бюджетам муниципальных образований на организацию и проведение акарицидных обработок мест массового отдыха населения </t>
  </si>
  <si>
    <t>Алтатский с/с</t>
  </si>
  <si>
    <t>Бушуйский с/с</t>
  </si>
  <si>
    <t>Икшурминский с/с</t>
  </si>
  <si>
    <t>Кириковский с/с</t>
  </si>
  <si>
    <t>Комаровский с/с</t>
  </si>
  <si>
    <t>Кетский с/с</t>
  </si>
  <si>
    <t>Пировский с/с</t>
  </si>
  <si>
    <t>Солоухинский с/с</t>
  </si>
  <si>
    <t>Чайдинский с/с</t>
  </si>
  <si>
    <t>Субвенции бюджетам муниципальных образований края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 на 2019 год и плановый период 2020-2021 годов</t>
  </si>
  <si>
    <t>Троицкий с/с</t>
  </si>
  <si>
    <t xml:space="preserve">                                                                                                                      к  Решению районного Совета депутатов "О бюджете Пировского муниципального района на 2019 год и на плановый период 2020 - 2021 годов"</t>
  </si>
  <si>
    <t xml:space="preserve">Субвенции, субсидии и иные межбюджетные трансферты, выделенные бюджету Пировского муниципального района 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</si>
  <si>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</si>
  <si>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</t>
  </si>
  <si>
    <t>Субсидии бюджетам муниципальных районов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 оплаты труда)</t>
  </si>
  <si>
    <t>Поддержка отрасли культуры за счет средств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</si>
  <si>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</si>
  <si>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Субсидии бюджетам муниципальных районов на увеличение размеров оплаты труда работников учреждений культуры, подведомственных муниципальным органам управления в области культуры</t>
  </si>
  <si>
    <t>Субсидии бюджетам муниципальных образований края на обеспечение первичных мер пожарной безопасности по финансовому управлению администрации Пировского района в рамках непрограммных расходов отдельных органов местного самоуправления</t>
  </si>
  <si>
    <t>Субсидии бюджетам муниципальных образований на содержание автомобильных дорог общего пользования местного значения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</si>
  <si>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финансовому управлению администрации Пировского района в рамках непрограммных расходов отдельных органов местного самоуправления</t>
  </si>
  <si>
    <t>Субсидии бюджетам муниципальных образований на реализацию мероприятий, направленных на повышение безопасности дорожного движения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</si>
  <si>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</si>
  <si>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</si>
  <si>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</si>
  <si>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                                                                                                                      Приложение    № 9</t>
  </si>
  <si>
    <t>Субсидии бюджетам муниципальных образований за содействие развитию налогового потенциала в рамках непрограммных расходов отдельных органов местного самоуправления</t>
  </si>
  <si>
    <t xml:space="preserve"> </t>
  </si>
  <si>
    <t xml:space="preserve">                                                                                                                         от 21.02.2019г     г. № 39-236р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</si>
</sst>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i/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26"/>
      <name val="Arial Cyr"/>
      <family val="0"/>
    </font>
    <font>
      <sz val="9"/>
      <color indexed="10"/>
      <name val="Arial Cyr"/>
      <family val="0"/>
    </font>
    <font>
      <sz val="8"/>
      <color indexed="49"/>
      <name val="Arial Cyr"/>
      <family val="0"/>
    </font>
    <font>
      <sz val="8"/>
      <color indexed="10"/>
      <name val="Arial Cyr"/>
      <family val="0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2"/>
      <name val="Arial Cyr"/>
      <family val="0"/>
    </font>
    <font>
      <sz val="9"/>
      <color rgb="FFFF0000"/>
      <name val="Arial Cyr"/>
      <family val="0"/>
    </font>
    <font>
      <sz val="8"/>
      <color theme="8" tint="0.39998000860214233"/>
      <name val="Arial Cyr"/>
      <family val="0"/>
    </font>
    <font>
      <sz val="8"/>
      <color rgb="FFFF0000"/>
      <name val="Arial Cyr"/>
      <family val="0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right" vertical="distributed"/>
    </xf>
    <xf numFmtId="0" fontId="2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3" fillId="33" borderId="11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/>
    </xf>
    <xf numFmtId="0" fontId="3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top" wrapText="1"/>
    </xf>
    <xf numFmtId="4" fontId="9" fillId="33" borderId="10" xfId="0" applyNumberFormat="1" applyFont="1" applyFill="1" applyBorder="1" applyAlignment="1">
      <alignment horizontal="left" vertical="top" wrapText="1"/>
    </xf>
    <xf numFmtId="4" fontId="4" fillId="33" borderId="10" xfId="0" applyNumberFormat="1" applyFont="1" applyFill="1" applyBorder="1" applyAlignment="1">
      <alignment horizontal="center" wrapText="1"/>
    </xf>
    <xf numFmtId="0" fontId="2" fillId="36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 wrapText="1"/>
    </xf>
    <xf numFmtId="4" fontId="2" fillId="33" borderId="0" xfId="0" applyNumberFormat="1" applyFont="1" applyFill="1" applyBorder="1" applyAlignment="1">
      <alignment horizontal="left" wrapText="1"/>
    </xf>
    <xf numFmtId="172" fontId="2" fillId="33" borderId="0" xfId="0" applyNumberFormat="1" applyFont="1" applyFill="1" applyBorder="1" applyAlignment="1">
      <alignment/>
    </xf>
    <xf numFmtId="0" fontId="50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right"/>
    </xf>
    <xf numFmtId="0" fontId="2" fillId="33" borderId="10" xfId="0" applyNumberFormat="1" applyFont="1" applyFill="1" applyBorder="1" applyAlignment="1">
      <alignment horizontal="left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10" fillId="33" borderId="0" xfId="0" applyFont="1" applyFill="1" applyBorder="1" applyAlignment="1">
      <alignment horizontal="left"/>
    </xf>
    <xf numFmtId="4" fontId="11" fillId="33" borderId="0" xfId="0" applyNumberFormat="1" applyFont="1" applyFill="1" applyBorder="1" applyAlignment="1">
      <alignment horizontal="left" wrapText="1"/>
    </xf>
    <xf numFmtId="4" fontId="51" fillId="0" borderId="0" xfId="0" applyNumberFormat="1" applyFont="1" applyBorder="1" applyAlignment="1">
      <alignment horizontal="left" wrapText="1"/>
    </xf>
    <xf numFmtId="172" fontId="2" fillId="0" borderId="0" xfId="0" applyNumberFormat="1" applyFont="1" applyBorder="1" applyAlignment="1">
      <alignment/>
    </xf>
    <xf numFmtId="4" fontId="52" fillId="33" borderId="0" xfId="0" applyNumberFormat="1" applyFont="1" applyFill="1" applyBorder="1" applyAlignment="1">
      <alignment/>
    </xf>
    <xf numFmtId="0" fontId="52" fillId="33" borderId="0" xfId="0" applyFont="1" applyFill="1" applyBorder="1" applyAlignment="1">
      <alignment horizontal="left" wrapText="1"/>
    </xf>
    <xf numFmtId="172" fontId="52" fillId="33" borderId="0" xfId="0" applyNumberFormat="1" applyFont="1" applyFill="1" applyBorder="1" applyAlignment="1">
      <alignment/>
    </xf>
    <xf numFmtId="4" fontId="52" fillId="33" borderId="0" xfId="0" applyNumberFormat="1" applyFont="1" applyFill="1" applyBorder="1" applyAlignment="1">
      <alignment horizontal="left" wrapText="1"/>
    </xf>
    <xf numFmtId="4" fontId="52" fillId="0" borderId="0" xfId="0" applyNumberFormat="1" applyFont="1" applyBorder="1" applyAlignment="1">
      <alignment horizontal="left" wrapText="1"/>
    </xf>
    <xf numFmtId="0" fontId="52" fillId="0" borderId="0" xfId="0" applyFont="1" applyBorder="1" applyAlignment="1">
      <alignment horizontal="left" wrapText="1"/>
    </xf>
    <xf numFmtId="172" fontId="52" fillId="0" borderId="0" xfId="0" applyNumberFormat="1" applyFont="1" applyBorder="1" applyAlignment="1">
      <alignment/>
    </xf>
    <xf numFmtId="0" fontId="3" fillId="33" borderId="10" xfId="0" applyFont="1" applyFill="1" applyBorder="1" applyAlignment="1">
      <alignment horizontal="left" vertical="top" wrapText="1"/>
    </xf>
    <xf numFmtId="4" fontId="53" fillId="0" borderId="0" xfId="0" applyNumberFormat="1" applyFont="1" applyBorder="1" applyAlignment="1">
      <alignment horizontal="left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4" fontId="9" fillId="33" borderId="10" xfId="0" applyNumberFormat="1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justify" wrapText="1"/>
    </xf>
    <xf numFmtId="2" fontId="3" fillId="33" borderId="10" xfId="0" applyNumberFormat="1" applyFont="1" applyFill="1" applyBorder="1" applyAlignment="1">
      <alignment vertical="justify" wrapText="1"/>
    </xf>
    <xf numFmtId="0" fontId="54" fillId="33" borderId="10" xfId="0" applyFont="1" applyFill="1" applyBorder="1" applyAlignment="1">
      <alignment horizontal="left" vertical="justify" wrapText="1"/>
    </xf>
    <xf numFmtId="0" fontId="54" fillId="0" borderId="10" xfId="0" applyFont="1" applyBorder="1" applyAlignment="1">
      <alignment horizontal="justify" vertical="top"/>
    </xf>
    <xf numFmtId="0" fontId="3" fillId="33" borderId="10" xfId="0" applyNumberFormat="1" applyFont="1" applyFill="1" applyBorder="1" applyAlignment="1">
      <alignment vertical="justify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172" fontId="0" fillId="0" borderId="0" xfId="0" applyNumberFormat="1" applyBorder="1" applyAlignment="1">
      <alignment horizontal="right"/>
    </xf>
    <xf numFmtId="172" fontId="0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 vertical="distributed"/>
    </xf>
    <xf numFmtId="0" fontId="4" fillId="33" borderId="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132"/>
  <sheetViews>
    <sheetView tabSelected="1" workbookViewId="0" topLeftCell="A1">
      <selection activeCell="D10" sqref="D10"/>
    </sheetView>
  </sheetViews>
  <sheetFormatPr defaultColWidth="9.00390625" defaultRowHeight="12.75"/>
  <cols>
    <col min="1" max="1" width="16.75390625" style="1" customWidth="1"/>
    <col min="2" max="2" width="65.125" style="41" customWidth="1"/>
    <col min="3" max="4" width="10.00390625" style="41" customWidth="1"/>
    <col min="5" max="5" width="11.875" style="45" customWidth="1"/>
    <col min="6" max="16384" width="9.125" style="2" customWidth="1"/>
  </cols>
  <sheetData>
    <row r="1" spans="2:5" ht="13.5" customHeight="1">
      <c r="B1" s="71" t="s">
        <v>67</v>
      </c>
      <c r="C1" s="72"/>
      <c r="D1" s="72"/>
      <c r="E1" s="72"/>
    </row>
    <row r="2" spans="2:5" ht="38.25" customHeight="1">
      <c r="B2" s="73" t="s">
        <v>52</v>
      </c>
      <c r="C2" s="73"/>
      <c r="D2" s="73"/>
      <c r="E2" s="73"/>
    </row>
    <row r="3" spans="2:5" ht="13.5" customHeight="1">
      <c r="B3" s="73" t="s">
        <v>70</v>
      </c>
      <c r="C3" s="73"/>
      <c r="D3" s="73"/>
      <c r="E3" s="73"/>
    </row>
    <row r="4" spans="1:13" ht="13.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</row>
    <row r="5" spans="1:13" ht="12.75">
      <c r="A5" s="74" t="s">
        <v>53</v>
      </c>
      <c r="B5" s="74"/>
      <c r="C5" s="74"/>
      <c r="D5" s="74"/>
      <c r="E5" s="74"/>
      <c r="F5" s="5"/>
      <c r="G5" s="5"/>
      <c r="H5" s="5"/>
      <c r="I5" s="5"/>
      <c r="J5" s="5"/>
      <c r="K5" s="5"/>
      <c r="L5" s="5"/>
      <c r="M5" s="5"/>
    </row>
    <row r="6" spans="1:13" ht="12.75">
      <c r="A6" s="74" t="s">
        <v>16</v>
      </c>
      <c r="B6" s="74"/>
      <c r="C6" s="74"/>
      <c r="D6" s="74"/>
      <c r="E6" s="74"/>
      <c r="F6" s="5"/>
      <c r="G6" s="5"/>
      <c r="H6" s="5"/>
      <c r="I6" s="5"/>
      <c r="J6" s="5"/>
      <c r="K6" s="5"/>
      <c r="L6" s="5"/>
      <c r="M6" s="5"/>
    </row>
    <row r="7" spans="1:13" ht="38.25" customHeight="1">
      <c r="A7" s="6" t="s">
        <v>0</v>
      </c>
      <c r="B7" s="6" t="s">
        <v>1</v>
      </c>
      <c r="C7" s="6" t="s">
        <v>2</v>
      </c>
      <c r="D7" s="6" t="s">
        <v>11</v>
      </c>
      <c r="E7" s="6" t="s">
        <v>29</v>
      </c>
      <c r="F7" s="5"/>
      <c r="G7" s="5"/>
      <c r="H7" s="5"/>
      <c r="I7" s="5"/>
      <c r="J7" s="5"/>
      <c r="K7" s="5"/>
      <c r="L7" s="5"/>
      <c r="M7" s="5"/>
    </row>
    <row r="8" spans="1:13" ht="76.5">
      <c r="A8" s="75" t="s">
        <v>17</v>
      </c>
      <c r="B8" s="53" t="s">
        <v>30</v>
      </c>
      <c r="C8" s="8">
        <v>575.2</v>
      </c>
      <c r="D8" s="8">
        <v>575.2</v>
      </c>
      <c r="E8" s="8">
        <v>575.2</v>
      </c>
      <c r="F8" s="5"/>
      <c r="G8" s="5"/>
      <c r="H8" s="5"/>
      <c r="I8" s="5"/>
      <c r="J8" s="5"/>
      <c r="K8" s="5"/>
      <c r="L8" s="5"/>
      <c r="M8" s="5"/>
    </row>
    <row r="9" spans="1:13" ht="51">
      <c r="A9" s="76"/>
      <c r="B9" s="53" t="s">
        <v>32</v>
      </c>
      <c r="C9" s="8">
        <v>69.5</v>
      </c>
      <c r="D9" s="8">
        <v>69.5</v>
      </c>
      <c r="E9" s="8">
        <v>69.5</v>
      </c>
      <c r="F9" s="5"/>
      <c r="G9" s="5"/>
      <c r="H9" s="5"/>
      <c r="I9" s="5"/>
      <c r="J9" s="5"/>
      <c r="K9" s="5"/>
      <c r="L9" s="5"/>
      <c r="M9" s="5"/>
    </row>
    <row r="10" spans="1:13" ht="66" customHeight="1">
      <c r="A10" s="76"/>
      <c r="B10" s="16" t="s">
        <v>13</v>
      </c>
      <c r="C10" s="8">
        <v>2345.4</v>
      </c>
      <c r="D10" s="8">
        <v>2345.4</v>
      </c>
      <c r="E10" s="8">
        <v>2345.4</v>
      </c>
      <c r="F10" s="5"/>
      <c r="G10" s="5"/>
      <c r="H10" s="5"/>
      <c r="I10" s="5"/>
      <c r="J10" s="5"/>
      <c r="K10" s="5"/>
      <c r="L10" s="5"/>
      <c r="M10" s="5"/>
    </row>
    <row r="11" spans="1:13" ht="81.75" customHeight="1">
      <c r="A11" s="76"/>
      <c r="B11" s="16" t="s">
        <v>23</v>
      </c>
      <c r="C11" s="8">
        <v>1780.1</v>
      </c>
      <c r="D11" s="8">
        <v>1780.1</v>
      </c>
      <c r="E11" s="8">
        <v>1780.1</v>
      </c>
      <c r="F11" s="5"/>
      <c r="G11" s="5"/>
      <c r="H11" s="5"/>
      <c r="I11" s="5"/>
      <c r="J11" s="5"/>
      <c r="K11" s="5"/>
      <c r="L11" s="5"/>
      <c r="M11" s="5"/>
    </row>
    <row r="12" spans="1:13" ht="68.25" customHeight="1">
      <c r="A12" s="76"/>
      <c r="B12" s="53" t="s">
        <v>34</v>
      </c>
      <c r="C12" s="8">
        <v>139.1</v>
      </c>
      <c r="D12" s="8">
        <v>139.1</v>
      </c>
      <c r="E12" s="8">
        <v>139.1</v>
      </c>
      <c r="F12" s="9"/>
      <c r="G12" s="5"/>
      <c r="H12" s="5"/>
      <c r="I12" s="5"/>
      <c r="J12" s="5"/>
      <c r="K12" s="5"/>
      <c r="L12" s="5"/>
      <c r="M12" s="5"/>
    </row>
    <row r="13" spans="1:13" ht="25.5">
      <c r="A13" s="76"/>
      <c r="B13" s="16" t="s">
        <v>40</v>
      </c>
      <c r="C13" s="8">
        <v>64.4</v>
      </c>
      <c r="D13" s="8">
        <v>64.4</v>
      </c>
      <c r="E13" s="8">
        <v>64.4</v>
      </c>
      <c r="F13" s="5"/>
      <c r="G13" s="5"/>
      <c r="H13" s="5"/>
      <c r="I13" s="5"/>
      <c r="J13" s="5"/>
      <c r="K13" s="5"/>
      <c r="L13" s="5"/>
      <c r="M13" s="5"/>
    </row>
    <row r="14" spans="1:13" ht="78.75" customHeight="1">
      <c r="A14" s="76"/>
      <c r="B14" s="53" t="s">
        <v>33</v>
      </c>
      <c r="C14" s="8">
        <v>16.4</v>
      </c>
      <c r="D14" s="8">
        <v>16.4</v>
      </c>
      <c r="E14" s="8">
        <v>16.4</v>
      </c>
      <c r="F14" s="5"/>
      <c r="G14" s="5"/>
      <c r="H14" s="5"/>
      <c r="I14" s="5"/>
      <c r="J14" s="5"/>
      <c r="K14" s="5"/>
      <c r="L14" s="5"/>
      <c r="M14" s="5"/>
    </row>
    <row r="15" spans="1:13" ht="51.75" customHeight="1">
      <c r="A15" s="10"/>
      <c r="B15" s="53" t="s">
        <v>31</v>
      </c>
      <c r="C15" s="8">
        <f>1.8+3.4</f>
        <v>5.2</v>
      </c>
      <c r="D15" s="8">
        <v>2.9</v>
      </c>
      <c r="E15" s="8">
        <v>0</v>
      </c>
      <c r="F15" s="5"/>
      <c r="G15" s="5"/>
      <c r="H15" s="5"/>
      <c r="I15" s="5"/>
      <c r="J15" s="5"/>
      <c r="K15" s="5"/>
      <c r="L15" s="5"/>
      <c r="M15" s="5"/>
    </row>
    <row r="16" spans="1:13" ht="39.75" customHeight="1">
      <c r="A16" s="60"/>
      <c r="B16" s="62" t="s">
        <v>54</v>
      </c>
      <c r="C16" s="8">
        <v>60</v>
      </c>
      <c r="D16" s="8">
        <v>0</v>
      </c>
      <c r="E16" s="8">
        <v>0</v>
      </c>
      <c r="F16" s="5"/>
      <c r="G16" s="5"/>
      <c r="H16" s="5"/>
      <c r="I16" s="5"/>
      <c r="J16" s="5"/>
      <c r="K16" s="5"/>
      <c r="L16" s="5"/>
      <c r="M16" s="5"/>
    </row>
    <row r="17" spans="1:13" s="15" customFormat="1" ht="13.5">
      <c r="A17" s="11"/>
      <c r="B17" s="12" t="s">
        <v>3</v>
      </c>
      <c r="C17" s="13">
        <f>SUM(C8:C16)</f>
        <v>5055.3</v>
      </c>
      <c r="D17" s="13">
        <f>SUM(D8:D16)</f>
        <v>4993</v>
      </c>
      <c r="E17" s="13">
        <f>SUM(E8:E16)</f>
        <v>4990.1</v>
      </c>
      <c r="F17" s="5"/>
      <c r="G17" s="14"/>
      <c r="H17" s="14"/>
      <c r="I17" s="5"/>
      <c r="J17" s="5"/>
      <c r="K17" s="5"/>
      <c r="L17" s="5"/>
      <c r="M17" s="5"/>
    </row>
    <row r="18" spans="1:13" ht="141.75" customHeight="1">
      <c r="A18" s="68" t="s">
        <v>24</v>
      </c>
      <c r="B18" s="53" t="s">
        <v>35</v>
      </c>
      <c r="C18" s="8">
        <f>95898+311.6</f>
        <v>96209.6</v>
      </c>
      <c r="D18" s="8">
        <v>95898</v>
      </c>
      <c r="E18" s="8">
        <v>95898</v>
      </c>
      <c r="F18" s="5"/>
      <c r="G18" s="5"/>
      <c r="H18" s="5"/>
      <c r="I18" s="5"/>
      <c r="J18" s="5"/>
      <c r="K18" s="5"/>
      <c r="L18" s="5"/>
      <c r="M18" s="5"/>
    </row>
    <row r="19" spans="1:13" ht="119.25" customHeight="1">
      <c r="A19" s="69"/>
      <c r="B19" s="53" t="s">
        <v>15</v>
      </c>
      <c r="C19" s="8">
        <v>18787.2</v>
      </c>
      <c r="D19" s="8">
        <v>18787.2</v>
      </c>
      <c r="E19" s="8">
        <v>18787.2</v>
      </c>
      <c r="F19" s="5"/>
      <c r="G19" s="5"/>
      <c r="H19" s="5"/>
      <c r="I19" s="5"/>
      <c r="J19" s="5"/>
      <c r="K19" s="5"/>
      <c r="L19" s="5"/>
      <c r="M19" s="5"/>
    </row>
    <row r="20" spans="1:13" ht="76.5" customHeight="1">
      <c r="A20" s="69"/>
      <c r="B20" s="53" t="s">
        <v>14</v>
      </c>
      <c r="C20" s="8">
        <v>36</v>
      </c>
      <c r="D20" s="8">
        <v>36</v>
      </c>
      <c r="E20" s="8">
        <v>36</v>
      </c>
      <c r="F20" s="5"/>
      <c r="G20" s="5"/>
      <c r="H20" s="5"/>
      <c r="I20" s="5"/>
      <c r="J20" s="5"/>
      <c r="K20" s="5"/>
      <c r="L20" s="5"/>
      <c r="M20" s="5"/>
    </row>
    <row r="21" spans="1:13" ht="76.5">
      <c r="A21" s="69"/>
      <c r="B21" s="53" t="s">
        <v>36</v>
      </c>
      <c r="C21" s="8">
        <v>1522.5</v>
      </c>
      <c r="D21" s="8">
        <v>1522.5</v>
      </c>
      <c r="E21" s="8">
        <v>1522.5</v>
      </c>
      <c r="F21" s="5"/>
      <c r="G21" s="5"/>
      <c r="H21" s="5"/>
      <c r="I21" s="5"/>
      <c r="J21" s="5"/>
      <c r="K21" s="5"/>
      <c r="L21" s="5"/>
      <c r="M21" s="5"/>
    </row>
    <row r="22" spans="1:13" ht="92.25" customHeight="1">
      <c r="A22" s="69"/>
      <c r="B22" s="16" t="s">
        <v>26</v>
      </c>
      <c r="C22" s="8">
        <f>5878.4-82.6</f>
        <v>5795.799999999999</v>
      </c>
      <c r="D22" s="8">
        <v>5878.4</v>
      </c>
      <c r="E22" s="8">
        <v>5878.4</v>
      </c>
      <c r="F22" s="5"/>
      <c r="G22" s="5"/>
      <c r="H22" s="5"/>
      <c r="I22" s="5"/>
      <c r="J22" s="5"/>
      <c r="K22" s="5"/>
      <c r="L22" s="5"/>
      <c r="M22" s="5"/>
    </row>
    <row r="23" spans="1:13" ht="90" customHeight="1">
      <c r="A23" s="69"/>
      <c r="B23" s="53" t="s">
        <v>27</v>
      </c>
      <c r="C23" s="8">
        <v>356</v>
      </c>
      <c r="D23" s="8">
        <v>356</v>
      </c>
      <c r="E23" s="8">
        <v>356</v>
      </c>
      <c r="F23" s="5"/>
      <c r="G23" s="5"/>
      <c r="H23" s="5"/>
      <c r="I23" s="5"/>
      <c r="J23" s="5"/>
      <c r="K23" s="5"/>
      <c r="L23" s="5"/>
      <c r="M23" s="5"/>
    </row>
    <row r="24" spans="1:13" ht="148.5" customHeight="1">
      <c r="A24" s="69"/>
      <c r="B24" s="53" t="s">
        <v>37</v>
      </c>
      <c r="C24" s="8">
        <v>13410.9</v>
      </c>
      <c r="D24" s="8">
        <v>13410.9</v>
      </c>
      <c r="E24" s="8">
        <v>13410.9</v>
      </c>
      <c r="F24" s="5"/>
      <c r="G24" s="14"/>
      <c r="H24" s="14"/>
      <c r="I24" s="5"/>
      <c r="J24" s="5"/>
      <c r="K24" s="5"/>
      <c r="L24" s="5"/>
      <c r="M24" s="5"/>
    </row>
    <row r="25" spans="1:13" ht="105.75" customHeight="1">
      <c r="A25" s="69"/>
      <c r="B25" s="55" t="s">
        <v>28</v>
      </c>
      <c r="C25" s="8">
        <f>885.3+885.2</f>
        <v>1770.5</v>
      </c>
      <c r="D25" s="8">
        <v>1770.5</v>
      </c>
      <c r="E25" s="8">
        <v>1770.5</v>
      </c>
      <c r="F25" s="5"/>
      <c r="G25" s="14"/>
      <c r="H25" s="14"/>
      <c r="I25" s="5"/>
      <c r="J25" s="5"/>
      <c r="K25" s="5"/>
      <c r="L25" s="5"/>
      <c r="M25" s="5"/>
    </row>
    <row r="26" spans="1:13" ht="141" customHeight="1">
      <c r="A26" s="69"/>
      <c r="B26" s="53" t="s">
        <v>38</v>
      </c>
      <c r="C26" s="8">
        <v>10264.2</v>
      </c>
      <c r="D26" s="8">
        <v>10264.2</v>
      </c>
      <c r="E26" s="8">
        <v>10264.2</v>
      </c>
      <c r="F26" s="5"/>
      <c r="G26" s="14"/>
      <c r="H26" s="14"/>
      <c r="I26" s="5"/>
      <c r="J26" s="5"/>
      <c r="K26" s="5"/>
      <c r="L26" s="5"/>
      <c r="M26" s="5"/>
    </row>
    <row r="27" spans="1:13" ht="42" customHeight="1">
      <c r="A27" s="69"/>
      <c r="B27" s="16" t="s">
        <v>25</v>
      </c>
      <c r="C27" s="8">
        <v>1825.2</v>
      </c>
      <c r="D27" s="8">
        <v>1825.2</v>
      </c>
      <c r="E27" s="8">
        <v>1825.2</v>
      </c>
      <c r="F27" s="5"/>
      <c r="G27" s="14"/>
      <c r="H27" s="14"/>
      <c r="I27" s="5"/>
      <c r="J27" s="5"/>
      <c r="K27" s="5"/>
      <c r="L27" s="5"/>
      <c r="M27" s="5"/>
    </row>
    <row r="28" spans="1:13" ht="84.75" customHeight="1">
      <c r="A28" s="59"/>
      <c r="B28" s="63" t="s">
        <v>55</v>
      </c>
      <c r="C28" s="8">
        <v>102.3</v>
      </c>
      <c r="D28" s="8">
        <v>0</v>
      </c>
      <c r="E28" s="8">
        <v>0</v>
      </c>
      <c r="F28" s="5"/>
      <c r="G28" s="14"/>
      <c r="H28" s="14"/>
      <c r="I28" s="5"/>
      <c r="J28" s="5"/>
      <c r="K28" s="5"/>
      <c r="L28" s="5"/>
      <c r="M28" s="5"/>
    </row>
    <row r="29" spans="1:13" ht="55.5" customHeight="1">
      <c r="A29" s="61"/>
      <c r="B29" s="65" t="s">
        <v>56</v>
      </c>
      <c r="C29" s="8">
        <v>7632.2</v>
      </c>
      <c r="D29" s="8">
        <v>0</v>
      </c>
      <c r="E29" s="8">
        <v>0</v>
      </c>
      <c r="F29" s="5"/>
      <c r="G29" s="14"/>
      <c r="H29" s="14"/>
      <c r="I29" s="5"/>
      <c r="J29" s="5"/>
      <c r="K29" s="5"/>
      <c r="L29" s="5"/>
      <c r="M29" s="5"/>
    </row>
    <row r="30" spans="1:13" s="15" customFormat="1" ht="19.5" customHeight="1">
      <c r="A30" s="11"/>
      <c r="B30" s="12" t="s">
        <v>3</v>
      </c>
      <c r="C30" s="13">
        <f>C18+C19+C20+C21+C22+C23+C24+C26+C27+C25+C28+C29</f>
        <v>157712.40000000002</v>
      </c>
      <c r="D30" s="13">
        <f>D18+D19+D20+D21+D22+D23+D24+D26+D27+D25</f>
        <v>149748.90000000002</v>
      </c>
      <c r="E30" s="13">
        <f>E18+E19+E20+E21+E22+E23+E24+E26+E27+E25</f>
        <v>149748.90000000002</v>
      </c>
      <c r="F30" s="5"/>
      <c r="G30" s="14"/>
      <c r="H30" s="14"/>
      <c r="I30" s="5"/>
      <c r="J30" s="5"/>
      <c r="K30" s="5"/>
      <c r="L30" s="5"/>
      <c r="M30" s="5"/>
    </row>
    <row r="31" spans="1:13" ht="117.75" customHeight="1">
      <c r="A31" s="77" t="s">
        <v>19</v>
      </c>
      <c r="B31" s="16" t="s">
        <v>20</v>
      </c>
      <c r="C31" s="8">
        <v>18021</v>
      </c>
      <c r="D31" s="8">
        <v>18021</v>
      </c>
      <c r="E31" s="8">
        <v>18021</v>
      </c>
      <c r="F31" s="5"/>
      <c r="G31" s="5"/>
      <c r="H31" s="5"/>
      <c r="I31" s="5"/>
      <c r="J31" s="5"/>
      <c r="K31" s="5"/>
      <c r="L31" s="5"/>
      <c r="M31" s="5"/>
    </row>
    <row r="32" spans="1:13" ht="117" customHeight="1">
      <c r="A32" s="78"/>
      <c r="B32" s="53" t="s">
        <v>22</v>
      </c>
      <c r="C32" s="8">
        <v>108.1</v>
      </c>
      <c r="D32" s="8">
        <v>108.1</v>
      </c>
      <c r="E32" s="8">
        <v>108.1</v>
      </c>
      <c r="F32" s="5"/>
      <c r="G32" s="5"/>
      <c r="H32" s="5"/>
      <c r="I32" s="5"/>
      <c r="J32" s="5"/>
      <c r="K32" s="5"/>
      <c r="L32" s="5"/>
      <c r="M32" s="5"/>
    </row>
    <row r="33" spans="1:13" ht="89.25">
      <c r="A33" s="78"/>
      <c r="B33" s="53" t="s">
        <v>21</v>
      </c>
      <c r="C33" s="8">
        <v>3456.3</v>
      </c>
      <c r="D33" s="8">
        <v>3456.3</v>
      </c>
      <c r="E33" s="8">
        <v>3456.3</v>
      </c>
      <c r="F33" s="5"/>
      <c r="G33" s="5"/>
      <c r="H33" s="5"/>
      <c r="I33" s="5"/>
      <c r="J33" s="5"/>
      <c r="K33" s="5"/>
      <c r="L33" s="5"/>
      <c r="M33" s="5"/>
    </row>
    <row r="34" spans="1:13" s="15" customFormat="1" ht="13.5">
      <c r="A34" s="11"/>
      <c r="B34" s="12" t="s">
        <v>3</v>
      </c>
      <c r="C34" s="13">
        <f>C31+C32+C33</f>
        <v>21585.399999999998</v>
      </c>
      <c r="D34" s="13">
        <f>D31+D32+D33</f>
        <v>21585.399999999998</v>
      </c>
      <c r="E34" s="13">
        <f>E31+E32+E33</f>
        <v>21585.399999999998</v>
      </c>
      <c r="F34" s="5"/>
      <c r="G34" s="14"/>
      <c r="H34" s="14"/>
      <c r="I34" s="5"/>
      <c r="J34" s="5"/>
      <c r="K34" s="5"/>
      <c r="L34" s="5"/>
      <c r="M34" s="5"/>
    </row>
    <row r="35" spans="1:13" s="15" customFormat="1" ht="36" customHeight="1">
      <c r="A35" s="68" t="s">
        <v>39</v>
      </c>
      <c r="B35" s="56" t="s">
        <v>12</v>
      </c>
      <c r="C35" s="8">
        <v>152.8</v>
      </c>
      <c r="D35" s="8">
        <v>152.8</v>
      </c>
      <c r="E35" s="8">
        <v>152.8</v>
      </c>
      <c r="F35" s="5"/>
      <c r="G35" s="14"/>
      <c r="H35" s="14"/>
      <c r="I35" s="5"/>
      <c r="J35" s="5"/>
      <c r="K35" s="5"/>
      <c r="L35" s="5"/>
      <c r="M35" s="5"/>
    </row>
    <row r="36" spans="1:13" s="15" customFormat="1" ht="75" customHeight="1">
      <c r="A36" s="69"/>
      <c r="B36" s="64" t="s">
        <v>55</v>
      </c>
      <c r="C36" s="8">
        <v>45.9</v>
      </c>
      <c r="D36" s="8">
        <v>0</v>
      </c>
      <c r="E36" s="8">
        <v>0</v>
      </c>
      <c r="F36" s="5"/>
      <c r="G36" s="14"/>
      <c r="H36" s="14"/>
      <c r="I36" s="5"/>
      <c r="J36" s="5"/>
      <c r="K36" s="5"/>
      <c r="L36" s="5"/>
      <c r="M36" s="5"/>
    </row>
    <row r="37" spans="1:13" s="15" customFormat="1" ht="59.25" customHeight="1">
      <c r="A37" s="69"/>
      <c r="B37" s="64" t="s">
        <v>57</v>
      </c>
      <c r="C37" s="8">
        <v>40.4</v>
      </c>
      <c r="D37" s="8">
        <v>0</v>
      </c>
      <c r="E37" s="8">
        <v>0</v>
      </c>
      <c r="F37" s="5"/>
      <c r="G37" s="14"/>
      <c r="H37" s="14"/>
      <c r="I37" s="5"/>
      <c r="J37" s="5"/>
      <c r="K37" s="5"/>
      <c r="L37" s="5"/>
      <c r="M37" s="5"/>
    </row>
    <row r="38" spans="1:13" s="15" customFormat="1" ht="69" customHeight="1">
      <c r="A38" s="69"/>
      <c r="B38" s="64" t="s">
        <v>58</v>
      </c>
      <c r="C38" s="8">
        <v>178</v>
      </c>
      <c r="D38" s="8">
        <v>0</v>
      </c>
      <c r="E38" s="8">
        <v>0</v>
      </c>
      <c r="F38" s="5"/>
      <c r="G38" s="14"/>
      <c r="H38" s="14"/>
      <c r="I38" s="5"/>
      <c r="J38" s="5"/>
      <c r="K38" s="5"/>
      <c r="L38" s="5"/>
      <c r="M38" s="5"/>
    </row>
    <row r="39" spans="1:13" s="15" customFormat="1" ht="41.25" customHeight="1">
      <c r="A39" s="70"/>
      <c r="B39" s="65" t="s">
        <v>59</v>
      </c>
      <c r="C39" s="8">
        <v>6153.46</v>
      </c>
      <c r="D39" s="8">
        <v>0</v>
      </c>
      <c r="E39" s="8">
        <v>0</v>
      </c>
      <c r="F39" s="5"/>
      <c r="G39" s="14"/>
      <c r="H39" s="14"/>
      <c r="I39" s="5"/>
      <c r="J39" s="5"/>
      <c r="K39" s="5"/>
      <c r="L39" s="5"/>
      <c r="M39" s="5"/>
    </row>
    <row r="40" spans="1:13" s="15" customFormat="1" ht="13.5">
      <c r="A40" s="11"/>
      <c r="B40" s="12" t="s">
        <v>3</v>
      </c>
      <c r="C40" s="13">
        <f>C35+C36+C37+C38+C39</f>
        <v>6570.56</v>
      </c>
      <c r="D40" s="13">
        <f>D35+D36+D37+D38+D39</f>
        <v>152.8</v>
      </c>
      <c r="E40" s="13">
        <f>E35+E36+E37+E38+E39</f>
        <v>152.8</v>
      </c>
      <c r="F40" s="5"/>
      <c r="G40" s="14"/>
      <c r="H40" s="14"/>
      <c r="I40" s="5"/>
      <c r="J40" s="5"/>
      <c r="K40" s="5"/>
      <c r="L40" s="5"/>
      <c r="M40" s="5"/>
    </row>
    <row r="41" spans="1:13" s="18" customFormat="1" ht="51.75" customHeight="1">
      <c r="A41" s="6" t="s">
        <v>18</v>
      </c>
      <c r="B41" s="7" t="s">
        <v>4</v>
      </c>
      <c r="C41" s="8">
        <v>44444.8</v>
      </c>
      <c r="D41" s="8">
        <v>44444.8</v>
      </c>
      <c r="E41" s="8">
        <v>44444.8</v>
      </c>
      <c r="F41" s="17"/>
      <c r="G41" s="5"/>
      <c r="H41" s="5"/>
      <c r="I41" s="5"/>
      <c r="J41" s="5"/>
      <c r="K41" s="5"/>
      <c r="L41" s="5"/>
      <c r="M41" s="5"/>
    </row>
    <row r="42" spans="1:13" s="15" customFormat="1" ht="13.5">
      <c r="A42" s="11"/>
      <c r="B42" s="12" t="s">
        <v>3</v>
      </c>
      <c r="C42" s="13">
        <f>SUM(C41:C41)</f>
        <v>44444.8</v>
      </c>
      <c r="D42" s="13">
        <f>SUM(D41:D41)</f>
        <v>44444.8</v>
      </c>
      <c r="E42" s="13">
        <f>SUM(E41:E41)</f>
        <v>44444.8</v>
      </c>
      <c r="F42" s="5"/>
      <c r="G42" s="5"/>
      <c r="H42" s="5"/>
      <c r="I42" s="5"/>
      <c r="J42" s="5"/>
      <c r="K42" s="5"/>
      <c r="L42" s="5"/>
      <c r="M42" s="5"/>
    </row>
    <row r="43" spans="1:13" s="22" customFormat="1" ht="12.75">
      <c r="A43" s="19"/>
      <c r="B43" s="20" t="s">
        <v>5</v>
      </c>
      <c r="C43" s="21">
        <f>C17+C30+C34+C42+C40</f>
        <v>235368.46000000002</v>
      </c>
      <c r="D43" s="21">
        <f>D17+D30+D34+D42+D40</f>
        <v>220924.90000000002</v>
      </c>
      <c r="E43" s="21">
        <f>E17+E30+E34+E42+E40</f>
        <v>220922</v>
      </c>
      <c r="F43" s="5"/>
      <c r="G43" s="14"/>
      <c r="H43" s="5"/>
      <c r="I43" s="5"/>
      <c r="J43" s="5"/>
      <c r="K43" s="5"/>
      <c r="L43" s="5"/>
      <c r="M43" s="5"/>
    </row>
    <row r="44" spans="1:13" ht="64.5" customHeight="1">
      <c r="A44" s="68" t="s">
        <v>41</v>
      </c>
      <c r="B44" s="23" t="s">
        <v>6</v>
      </c>
      <c r="C44" s="8">
        <v>45.6</v>
      </c>
      <c r="D44" s="8">
        <v>42.6</v>
      </c>
      <c r="E44" s="8">
        <v>0</v>
      </c>
      <c r="F44" s="5"/>
      <c r="G44" s="5"/>
      <c r="H44" s="5"/>
      <c r="I44" s="5"/>
      <c r="J44" s="5"/>
      <c r="K44" s="5"/>
      <c r="L44" s="5"/>
      <c r="M44" s="5"/>
    </row>
    <row r="45" spans="1:13" ht="63" customHeight="1">
      <c r="A45" s="69"/>
      <c r="B45" s="16" t="s">
        <v>50</v>
      </c>
      <c r="C45" s="8">
        <v>0.4</v>
      </c>
      <c r="D45" s="8">
        <v>0.4</v>
      </c>
      <c r="E45" s="8">
        <v>0.4</v>
      </c>
      <c r="F45" s="5"/>
      <c r="G45" s="14"/>
      <c r="H45" s="14"/>
      <c r="I45" s="5"/>
      <c r="J45" s="5"/>
      <c r="K45" s="5"/>
      <c r="L45" s="5"/>
      <c r="M45" s="5"/>
    </row>
    <row r="46" spans="1:13" ht="51" customHeight="1">
      <c r="A46" s="61"/>
      <c r="B46" s="66" t="s">
        <v>60</v>
      </c>
      <c r="C46" s="8">
        <v>3.51</v>
      </c>
      <c r="D46" s="8">
        <v>0</v>
      </c>
      <c r="E46" s="8">
        <v>0</v>
      </c>
      <c r="F46" s="5"/>
      <c r="G46" s="14"/>
      <c r="H46" s="14"/>
      <c r="I46" s="5"/>
      <c r="J46" s="5"/>
      <c r="K46" s="5"/>
      <c r="L46" s="5"/>
      <c r="M46" s="5"/>
    </row>
    <row r="47" spans="1:13" ht="25.5" customHeight="1">
      <c r="A47" s="61"/>
      <c r="B47" s="63" t="s">
        <v>61</v>
      </c>
      <c r="C47" s="8">
        <v>47.94</v>
      </c>
      <c r="D47" s="8">
        <v>0</v>
      </c>
      <c r="E47" s="8">
        <v>0</v>
      </c>
      <c r="F47" s="5"/>
      <c r="G47" s="14"/>
      <c r="H47" s="14"/>
      <c r="I47" s="5"/>
      <c r="J47" s="5"/>
      <c r="K47" s="5"/>
      <c r="L47" s="5"/>
      <c r="M47" s="5"/>
    </row>
    <row r="48" spans="1:13" ht="63" customHeight="1">
      <c r="A48" s="61"/>
      <c r="B48" s="63" t="s">
        <v>62</v>
      </c>
      <c r="C48" s="8">
        <v>75</v>
      </c>
      <c r="D48" s="8">
        <v>0</v>
      </c>
      <c r="E48" s="8">
        <v>0</v>
      </c>
      <c r="F48" s="5"/>
      <c r="G48" s="14"/>
      <c r="H48" s="14"/>
      <c r="I48" s="5"/>
      <c r="J48" s="5"/>
      <c r="K48" s="5"/>
      <c r="L48" s="5"/>
      <c r="M48" s="5"/>
    </row>
    <row r="49" spans="1:13" ht="37.5" customHeight="1">
      <c r="A49" s="67"/>
      <c r="B49" s="63" t="s">
        <v>68</v>
      </c>
      <c r="C49" s="8">
        <v>96.97</v>
      </c>
      <c r="D49" s="8">
        <v>0</v>
      </c>
      <c r="E49" s="8">
        <v>0</v>
      </c>
      <c r="F49" s="5"/>
      <c r="G49" s="14"/>
      <c r="H49" s="14"/>
      <c r="I49" s="5"/>
      <c r="J49" s="5"/>
      <c r="K49" s="5"/>
      <c r="L49" s="5"/>
      <c r="M49" s="5"/>
    </row>
    <row r="50" spans="1:13" s="15" customFormat="1" ht="13.5">
      <c r="A50" s="24"/>
      <c r="B50" s="12" t="s">
        <v>3</v>
      </c>
      <c r="C50" s="13">
        <f>SUM(C44:C49)</f>
        <v>269.41999999999996</v>
      </c>
      <c r="D50" s="13">
        <f>SUM(D44:D49)</f>
        <v>43</v>
      </c>
      <c r="E50" s="13">
        <f>SUM(E44:E46)</f>
        <v>0.4</v>
      </c>
      <c r="F50" s="5"/>
      <c r="G50" s="14"/>
      <c r="H50" s="14"/>
      <c r="I50" s="5"/>
      <c r="J50" s="5"/>
      <c r="K50" s="5"/>
      <c r="L50" s="5"/>
      <c r="M50" s="5"/>
    </row>
    <row r="51" spans="1:13" ht="67.5" customHeight="1">
      <c r="A51" s="68" t="s">
        <v>42</v>
      </c>
      <c r="B51" s="23" t="s">
        <v>6</v>
      </c>
      <c r="C51" s="8">
        <v>45.6</v>
      </c>
      <c r="D51" s="8">
        <v>42.6</v>
      </c>
      <c r="E51" s="8">
        <v>0</v>
      </c>
      <c r="F51" s="5"/>
      <c r="G51" s="25"/>
      <c r="H51" s="5"/>
      <c r="I51" s="5"/>
      <c r="J51" s="5"/>
      <c r="K51" s="5"/>
      <c r="L51" s="5"/>
      <c r="M51" s="5"/>
    </row>
    <row r="52" spans="1:13" ht="69.75" customHeight="1">
      <c r="A52" s="69"/>
      <c r="B52" s="16" t="s">
        <v>69</v>
      </c>
      <c r="C52" s="8">
        <v>0.6</v>
      </c>
      <c r="D52" s="8">
        <v>0.6</v>
      </c>
      <c r="E52" s="8">
        <v>0.6</v>
      </c>
      <c r="F52" s="5"/>
      <c r="G52" s="14"/>
      <c r="H52" s="14"/>
      <c r="I52" s="5"/>
      <c r="J52" s="5"/>
      <c r="K52" s="5"/>
      <c r="L52" s="5"/>
      <c r="M52" s="5"/>
    </row>
    <row r="53" spans="1:13" ht="30" customHeight="1">
      <c r="A53" s="61"/>
      <c r="B53" s="63" t="s">
        <v>61</v>
      </c>
      <c r="C53" s="8">
        <v>111.2</v>
      </c>
      <c r="D53" s="8">
        <v>0</v>
      </c>
      <c r="E53" s="8">
        <v>0</v>
      </c>
      <c r="F53" s="5"/>
      <c r="G53" s="14"/>
      <c r="H53" s="14"/>
      <c r="I53" s="5"/>
      <c r="J53" s="5"/>
      <c r="K53" s="5"/>
      <c r="L53" s="5"/>
      <c r="M53" s="5"/>
    </row>
    <row r="54" spans="1:13" ht="51" customHeight="1">
      <c r="A54" s="61"/>
      <c r="B54" s="66" t="s">
        <v>60</v>
      </c>
      <c r="C54" s="8">
        <v>5.72</v>
      </c>
      <c r="D54" s="8">
        <v>0</v>
      </c>
      <c r="E54" s="8">
        <v>0</v>
      </c>
      <c r="F54" s="5"/>
      <c r="G54" s="14"/>
      <c r="H54" s="14"/>
      <c r="I54" s="5"/>
      <c r="J54" s="5"/>
      <c r="K54" s="5"/>
      <c r="L54" s="5"/>
      <c r="M54" s="5"/>
    </row>
    <row r="55" spans="1:13" ht="69.75" customHeight="1">
      <c r="A55" s="61"/>
      <c r="B55" s="63" t="s">
        <v>62</v>
      </c>
      <c r="C55" s="8">
        <v>241</v>
      </c>
      <c r="D55" s="8">
        <v>0</v>
      </c>
      <c r="E55" s="8">
        <v>0</v>
      </c>
      <c r="F55" s="5"/>
      <c r="G55" s="14"/>
      <c r="H55" s="14"/>
      <c r="I55" s="5"/>
      <c r="J55" s="5"/>
      <c r="K55" s="5"/>
      <c r="L55" s="5"/>
      <c r="M55" s="5"/>
    </row>
    <row r="56" spans="1:13" s="15" customFormat="1" ht="13.5">
      <c r="A56" s="24"/>
      <c r="B56" s="12" t="s">
        <v>3</v>
      </c>
      <c r="C56" s="13">
        <f>SUM(C51:C55)</f>
        <v>404.12</v>
      </c>
      <c r="D56" s="13">
        <f>SUM(D51:D55)</f>
        <v>43.2</v>
      </c>
      <c r="E56" s="13">
        <f>SUM(E51:E55)</f>
        <v>0.6</v>
      </c>
      <c r="F56" s="5"/>
      <c r="G56" s="14"/>
      <c r="H56" s="14"/>
      <c r="I56" s="5"/>
      <c r="J56" s="5"/>
      <c r="K56" s="5"/>
      <c r="L56" s="5"/>
      <c r="M56" s="5"/>
    </row>
    <row r="57" spans="1:13" ht="63.75">
      <c r="A57" s="68" t="s">
        <v>43</v>
      </c>
      <c r="B57" s="23" t="s">
        <v>6</v>
      </c>
      <c r="C57" s="8">
        <v>76.08</v>
      </c>
      <c r="D57" s="8">
        <v>70</v>
      </c>
      <c r="E57" s="8">
        <v>0</v>
      </c>
      <c r="F57" s="5"/>
      <c r="G57" s="5"/>
      <c r="H57" s="5"/>
      <c r="I57" s="5"/>
      <c r="J57" s="5"/>
      <c r="K57" s="5"/>
      <c r="L57" s="5"/>
      <c r="M57" s="5"/>
    </row>
    <row r="58" spans="1:13" ht="70.5" customHeight="1">
      <c r="A58" s="69"/>
      <c r="B58" s="16" t="s">
        <v>50</v>
      </c>
      <c r="C58" s="8">
        <v>2.2</v>
      </c>
      <c r="D58" s="8">
        <v>2.2</v>
      </c>
      <c r="E58" s="8">
        <v>2.2</v>
      </c>
      <c r="F58" s="5"/>
      <c r="G58" s="14"/>
      <c r="H58" s="14"/>
      <c r="I58" s="5"/>
      <c r="J58" s="5"/>
      <c r="K58" s="5"/>
      <c r="L58" s="5"/>
      <c r="M58" s="5"/>
    </row>
    <row r="59" spans="1:13" ht="27" customHeight="1">
      <c r="A59" s="61"/>
      <c r="B59" s="63" t="s">
        <v>61</v>
      </c>
      <c r="C59" s="8">
        <v>245.4</v>
      </c>
      <c r="D59" s="8">
        <v>0</v>
      </c>
      <c r="E59" s="8">
        <v>0</v>
      </c>
      <c r="F59" s="5"/>
      <c r="G59" s="14"/>
      <c r="H59" s="14"/>
      <c r="I59" s="5"/>
      <c r="J59" s="5"/>
      <c r="K59" s="5"/>
      <c r="L59" s="5"/>
      <c r="M59" s="5"/>
    </row>
    <row r="60" spans="1:13" ht="51" customHeight="1">
      <c r="A60" s="61"/>
      <c r="B60" s="66" t="s">
        <v>60</v>
      </c>
      <c r="C60" s="8">
        <v>18.77</v>
      </c>
      <c r="D60" s="8">
        <v>0</v>
      </c>
      <c r="E60" s="8">
        <v>0</v>
      </c>
      <c r="F60" s="5"/>
      <c r="G60" s="14"/>
      <c r="H60" s="14"/>
      <c r="I60" s="5"/>
      <c r="J60" s="5"/>
      <c r="K60" s="5"/>
      <c r="L60" s="5"/>
      <c r="M60" s="5"/>
    </row>
    <row r="61" spans="1:13" ht="51" customHeight="1">
      <c r="A61" s="61"/>
      <c r="B61" s="63" t="s">
        <v>63</v>
      </c>
      <c r="C61" s="8">
        <v>25</v>
      </c>
      <c r="D61" s="8">
        <v>0</v>
      </c>
      <c r="E61" s="8">
        <v>0</v>
      </c>
      <c r="F61" s="5"/>
      <c r="G61" s="14"/>
      <c r="H61" s="14"/>
      <c r="I61" s="5"/>
      <c r="J61" s="5"/>
      <c r="K61" s="5"/>
      <c r="L61" s="5"/>
      <c r="M61" s="5"/>
    </row>
    <row r="62" spans="1:13" ht="70.5" customHeight="1">
      <c r="A62" s="61"/>
      <c r="B62" s="63" t="s">
        <v>62</v>
      </c>
      <c r="C62" s="8">
        <v>183</v>
      </c>
      <c r="D62" s="8">
        <v>0</v>
      </c>
      <c r="E62" s="8">
        <v>0</v>
      </c>
      <c r="F62" s="5"/>
      <c r="G62" s="14"/>
      <c r="H62" s="14"/>
      <c r="I62" s="5"/>
      <c r="J62" s="5"/>
      <c r="K62" s="5"/>
      <c r="L62" s="5"/>
      <c r="M62" s="5"/>
    </row>
    <row r="63" spans="1:13" s="15" customFormat="1" ht="13.5">
      <c r="A63" s="26"/>
      <c r="B63" s="11" t="s">
        <v>3</v>
      </c>
      <c r="C63" s="13">
        <f>SUM(C57:C62)</f>
        <v>550.45</v>
      </c>
      <c r="D63" s="13">
        <f>SUM(D57:D62)</f>
        <v>72.2</v>
      </c>
      <c r="E63" s="13">
        <f>SUM(E57:E62)</f>
        <v>2.2</v>
      </c>
      <c r="F63" s="5"/>
      <c r="G63" s="14"/>
      <c r="H63" s="14"/>
      <c r="I63" s="5"/>
      <c r="J63" s="5"/>
      <c r="K63" s="5"/>
      <c r="L63" s="5"/>
      <c r="M63" s="5"/>
    </row>
    <row r="64" spans="1:13" ht="63.75">
      <c r="A64" s="68" t="s">
        <v>44</v>
      </c>
      <c r="B64" s="23" t="s">
        <v>6</v>
      </c>
      <c r="C64" s="8">
        <v>76.08</v>
      </c>
      <c r="D64" s="8">
        <v>70</v>
      </c>
      <c r="E64" s="8">
        <v>0</v>
      </c>
      <c r="F64" s="5"/>
      <c r="G64" s="5"/>
      <c r="H64" s="5"/>
      <c r="I64" s="5"/>
      <c r="J64" s="5"/>
      <c r="K64" s="5"/>
      <c r="L64" s="5"/>
      <c r="M64" s="5"/>
    </row>
    <row r="65" spans="1:13" ht="63.75">
      <c r="A65" s="69"/>
      <c r="B65" s="16" t="s">
        <v>50</v>
      </c>
      <c r="C65" s="8">
        <v>2.2</v>
      </c>
      <c r="D65" s="8">
        <v>2.2</v>
      </c>
      <c r="E65" s="8">
        <v>2.2</v>
      </c>
      <c r="F65" s="5"/>
      <c r="G65" s="5"/>
      <c r="H65" s="5"/>
      <c r="I65" s="5"/>
      <c r="J65" s="5"/>
      <c r="K65" s="5"/>
      <c r="L65" s="5"/>
      <c r="M65" s="5"/>
    </row>
    <row r="66" spans="1:13" ht="25.5">
      <c r="A66" s="61"/>
      <c r="B66" s="63" t="s">
        <v>61</v>
      </c>
      <c r="C66" s="8">
        <v>174.46</v>
      </c>
      <c r="D66" s="8">
        <v>0</v>
      </c>
      <c r="E66" s="8">
        <v>0</v>
      </c>
      <c r="F66" s="5"/>
      <c r="G66" s="5"/>
      <c r="H66" s="5"/>
      <c r="I66" s="5"/>
      <c r="J66" s="5"/>
      <c r="K66" s="5"/>
      <c r="L66" s="5"/>
      <c r="M66" s="5"/>
    </row>
    <row r="67" spans="1:13" ht="51">
      <c r="A67" s="61"/>
      <c r="B67" s="66" t="s">
        <v>60</v>
      </c>
      <c r="C67" s="8">
        <v>21.22</v>
      </c>
      <c r="D67" s="8">
        <v>0</v>
      </c>
      <c r="E67" s="8">
        <v>0</v>
      </c>
      <c r="F67" s="5"/>
      <c r="G67" s="5"/>
      <c r="H67" s="5"/>
      <c r="I67" s="5"/>
      <c r="J67" s="5"/>
      <c r="K67" s="5"/>
      <c r="L67" s="5"/>
      <c r="M67" s="5"/>
    </row>
    <row r="68" spans="1:13" ht="63.75">
      <c r="A68" s="61"/>
      <c r="B68" s="63" t="s">
        <v>62</v>
      </c>
      <c r="C68" s="8">
        <v>232</v>
      </c>
      <c r="D68" s="8">
        <v>0</v>
      </c>
      <c r="E68" s="8">
        <v>0</v>
      </c>
      <c r="F68" s="5"/>
      <c r="G68" s="5"/>
      <c r="H68" s="5"/>
      <c r="I68" s="5"/>
      <c r="J68" s="5"/>
      <c r="K68" s="5"/>
      <c r="L68" s="5"/>
      <c r="M68" s="5"/>
    </row>
    <row r="69" spans="1:13" ht="38.25">
      <c r="A69" s="67"/>
      <c r="B69" s="63" t="s">
        <v>68</v>
      </c>
      <c r="C69" s="8">
        <v>98.97</v>
      </c>
      <c r="D69" s="8">
        <v>0</v>
      </c>
      <c r="E69" s="8">
        <v>0</v>
      </c>
      <c r="F69" s="5"/>
      <c r="G69" s="5"/>
      <c r="H69" s="5"/>
      <c r="I69" s="5"/>
      <c r="J69" s="5"/>
      <c r="K69" s="5"/>
      <c r="L69" s="5"/>
      <c r="M69" s="5"/>
    </row>
    <row r="70" spans="1:13" s="15" customFormat="1" ht="13.5">
      <c r="A70" s="26"/>
      <c r="B70" s="11" t="s">
        <v>3</v>
      </c>
      <c r="C70" s="13">
        <f>SUM(C64:C69)</f>
        <v>604.9300000000001</v>
      </c>
      <c r="D70" s="13">
        <f>SUM(D64:D69)</f>
        <v>72.2</v>
      </c>
      <c r="E70" s="13">
        <f>SUM(E64:E69)</f>
        <v>2.2</v>
      </c>
      <c r="F70" s="5"/>
      <c r="G70" s="14"/>
      <c r="H70" s="14"/>
      <c r="I70" s="5"/>
      <c r="J70" s="5"/>
      <c r="K70" s="5"/>
      <c r="L70" s="5"/>
      <c r="M70" s="5"/>
    </row>
    <row r="71" spans="1:13" ht="70.5" customHeight="1">
      <c r="A71" s="68" t="s">
        <v>45</v>
      </c>
      <c r="B71" s="23" t="s">
        <v>6</v>
      </c>
      <c r="C71" s="8">
        <v>45.6</v>
      </c>
      <c r="D71" s="8">
        <v>42.6</v>
      </c>
      <c r="E71" s="8">
        <v>0</v>
      </c>
      <c r="F71" s="5"/>
      <c r="G71" s="5"/>
      <c r="H71" s="5"/>
      <c r="I71" s="5"/>
      <c r="J71" s="5"/>
      <c r="K71" s="5"/>
      <c r="L71" s="5"/>
      <c r="M71" s="5"/>
    </row>
    <row r="72" spans="1:13" ht="67.5" customHeight="1">
      <c r="A72" s="69"/>
      <c r="B72" s="16" t="s">
        <v>50</v>
      </c>
      <c r="C72" s="8">
        <v>1.1</v>
      </c>
      <c r="D72" s="8">
        <v>1.1</v>
      </c>
      <c r="E72" s="8">
        <v>1.1</v>
      </c>
      <c r="F72" s="5"/>
      <c r="G72" s="5"/>
      <c r="H72" s="5"/>
      <c r="I72" s="5"/>
      <c r="J72" s="5"/>
      <c r="K72" s="5"/>
      <c r="L72" s="5"/>
      <c r="M72" s="5"/>
    </row>
    <row r="73" spans="1:13" ht="27.75" customHeight="1">
      <c r="A73" s="69"/>
      <c r="B73" s="63" t="s">
        <v>61</v>
      </c>
      <c r="C73" s="8">
        <v>155.29</v>
      </c>
      <c r="D73" s="8">
        <v>0</v>
      </c>
      <c r="E73" s="8">
        <v>0</v>
      </c>
      <c r="F73" s="5"/>
      <c r="G73" s="5"/>
      <c r="H73" s="5"/>
      <c r="I73" s="5"/>
      <c r="J73" s="5"/>
      <c r="K73" s="5"/>
      <c r="L73" s="5"/>
      <c r="M73" s="5"/>
    </row>
    <row r="74" spans="1:13" ht="51.75" customHeight="1">
      <c r="A74" s="69"/>
      <c r="B74" s="66" t="s">
        <v>60</v>
      </c>
      <c r="C74" s="8">
        <v>9.54</v>
      </c>
      <c r="D74" s="8">
        <v>0</v>
      </c>
      <c r="E74" s="8">
        <v>0</v>
      </c>
      <c r="F74" s="5"/>
      <c r="G74" s="5"/>
      <c r="H74" s="5"/>
      <c r="I74" s="5"/>
      <c r="J74" s="5"/>
      <c r="K74" s="5"/>
      <c r="L74" s="5"/>
      <c r="M74" s="5"/>
    </row>
    <row r="75" spans="1:13" ht="54" customHeight="1">
      <c r="A75" s="69"/>
      <c r="B75" s="63" t="s">
        <v>63</v>
      </c>
      <c r="C75" s="8">
        <v>50</v>
      </c>
      <c r="D75" s="8">
        <v>0</v>
      </c>
      <c r="E75" s="8">
        <v>0</v>
      </c>
      <c r="F75" s="5"/>
      <c r="G75" s="5"/>
      <c r="H75" s="5"/>
      <c r="I75" s="5"/>
      <c r="J75" s="5"/>
      <c r="K75" s="5"/>
      <c r="L75" s="5"/>
      <c r="M75" s="5"/>
    </row>
    <row r="76" spans="1:13" ht="67.5" customHeight="1">
      <c r="A76" s="70"/>
      <c r="B76" s="63" t="s">
        <v>62</v>
      </c>
      <c r="C76" s="8">
        <v>119</v>
      </c>
      <c r="D76" s="8">
        <v>0</v>
      </c>
      <c r="E76" s="8">
        <v>0</v>
      </c>
      <c r="F76" s="5"/>
      <c r="G76" s="5"/>
      <c r="H76" s="5"/>
      <c r="I76" s="5"/>
      <c r="J76" s="5"/>
      <c r="K76" s="5"/>
      <c r="L76" s="5"/>
      <c r="M76" s="5"/>
    </row>
    <row r="77" spans="1:13" s="15" customFormat="1" ht="13.5">
      <c r="A77" s="26"/>
      <c r="B77" s="12" t="s">
        <v>3</v>
      </c>
      <c r="C77" s="13">
        <f>SUM(C71:C76)</f>
        <v>380.53</v>
      </c>
      <c r="D77" s="13">
        <f>SUM(D71:D76)</f>
        <v>43.7</v>
      </c>
      <c r="E77" s="13">
        <f>SUM(E71:E76)</f>
        <v>1.1</v>
      </c>
      <c r="F77" s="5"/>
      <c r="G77" s="14"/>
      <c r="H77" s="14"/>
      <c r="I77" s="5"/>
      <c r="J77" s="5"/>
      <c r="K77" s="5"/>
      <c r="L77" s="5"/>
      <c r="M77" s="5"/>
    </row>
    <row r="78" spans="1:13" ht="63.75">
      <c r="A78" s="68" t="s">
        <v>46</v>
      </c>
      <c r="B78" s="23" t="s">
        <v>6</v>
      </c>
      <c r="C78" s="8">
        <v>92.56</v>
      </c>
      <c r="D78" s="8">
        <v>83.9</v>
      </c>
      <c r="E78" s="8">
        <v>0</v>
      </c>
      <c r="F78" s="5"/>
      <c r="G78" s="5"/>
      <c r="H78" s="5"/>
      <c r="I78" s="5"/>
      <c r="J78" s="5"/>
      <c r="K78" s="5"/>
      <c r="L78" s="5"/>
      <c r="M78" s="5"/>
    </row>
    <row r="79" spans="1:13" ht="69" customHeight="1">
      <c r="A79" s="69"/>
      <c r="B79" s="16" t="s">
        <v>50</v>
      </c>
      <c r="C79" s="8">
        <v>4.4</v>
      </c>
      <c r="D79" s="8">
        <v>4.4</v>
      </c>
      <c r="E79" s="8">
        <v>4.4</v>
      </c>
      <c r="F79" s="5"/>
      <c r="G79" s="5"/>
      <c r="H79" s="5"/>
      <c r="I79" s="5"/>
      <c r="J79" s="5"/>
      <c r="K79" s="5"/>
      <c r="L79" s="5"/>
      <c r="M79" s="5"/>
    </row>
    <row r="80" spans="1:13" ht="26.25" customHeight="1">
      <c r="A80" s="61"/>
      <c r="B80" s="63" t="s">
        <v>61</v>
      </c>
      <c r="C80" s="8">
        <v>245.78</v>
      </c>
      <c r="D80" s="8">
        <v>0</v>
      </c>
      <c r="E80" s="8">
        <v>0</v>
      </c>
      <c r="F80" s="5"/>
      <c r="G80" s="5"/>
      <c r="H80" s="5"/>
      <c r="I80" s="5"/>
      <c r="J80" s="5"/>
      <c r="K80" s="5"/>
      <c r="L80" s="5"/>
      <c r="M80" s="5"/>
    </row>
    <row r="81" spans="1:13" ht="54.75" customHeight="1">
      <c r="A81" s="61"/>
      <c r="B81" s="66" t="s">
        <v>60</v>
      </c>
      <c r="C81" s="8">
        <v>40.43</v>
      </c>
      <c r="D81" s="8">
        <v>0</v>
      </c>
      <c r="E81" s="8">
        <v>0</v>
      </c>
      <c r="F81" s="5"/>
      <c r="G81" s="5"/>
      <c r="H81" s="5"/>
      <c r="I81" s="5"/>
      <c r="J81" s="5"/>
      <c r="K81" s="5"/>
      <c r="L81" s="5"/>
      <c r="M81" s="5"/>
    </row>
    <row r="82" spans="1:13" ht="69" customHeight="1">
      <c r="A82" s="61"/>
      <c r="B82" s="63" t="s">
        <v>62</v>
      </c>
      <c r="C82" s="8">
        <v>186</v>
      </c>
      <c r="D82" s="8">
        <v>0</v>
      </c>
      <c r="E82" s="8">
        <v>0</v>
      </c>
      <c r="F82" s="5"/>
      <c r="G82" s="5"/>
      <c r="H82" s="5"/>
      <c r="I82" s="5"/>
      <c r="J82" s="5"/>
      <c r="K82" s="5"/>
      <c r="L82" s="5"/>
      <c r="M82" s="5"/>
    </row>
    <row r="83" spans="1:13" s="15" customFormat="1" ht="13.5">
      <c r="A83" s="26"/>
      <c r="B83" s="12" t="s">
        <v>3</v>
      </c>
      <c r="C83" s="13">
        <f>C78+C79+C80+C81+C82</f>
        <v>569.1700000000001</v>
      </c>
      <c r="D83" s="13">
        <f>D78+D79+D80+D81+D82</f>
        <v>88.30000000000001</v>
      </c>
      <c r="E83" s="13">
        <f>E78+E79+E80+E81+E82</f>
        <v>4.4</v>
      </c>
      <c r="F83" s="5"/>
      <c r="G83" s="14"/>
      <c r="H83" s="14"/>
      <c r="I83" s="5"/>
      <c r="J83" s="5"/>
      <c r="K83" s="5"/>
      <c r="L83" s="5"/>
      <c r="M83" s="5"/>
    </row>
    <row r="84" spans="1:13" ht="64.5" customHeight="1">
      <c r="A84" s="68" t="s">
        <v>47</v>
      </c>
      <c r="B84" s="23" t="s">
        <v>6</v>
      </c>
      <c r="C84" s="8">
        <v>304.88</v>
      </c>
      <c r="D84" s="8">
        <v>281.6</v>
      </c>
      <c r="E84" s="8">
        <v>0</v>
      </c>
      <c r="F84" s="5"/>
      <c r="G84" s="5"/>
      <c r="H84" s="5"/>
      <c r="I84" s="5"/>
      <c r="J84" s="5"/>
      <c r="K84" s="5"/>
      <c r="L84" s="5"/>
      <c r="M84" s="5"/>
    </row>
    <row r="85" spans="1:13" ht="67.5" customHeight="1">
      <c r="A85" s="69"/>
      <c r="B85" s="16" t="s">
        <v>50</v>
      </c>
      <c r="C85" s="8">
        <v>12.1</v>
      </c>
      <c r="D85" s="8">
        <v>12.1</v>
      </c>
      <c r="E85" s="8">
        <v>12.1</v>
      </c>
      <c r="F85" s="5"/>
      <c r="G85" s="14"/>
      <c r="H85" s="14"/>
      <c r="I85" s="5"/>
      <c r="J85" s="5"/>
      <c r="K85" s="5"/>
      <c r="L85" s="5"/>
      <c r="M85" s="5"/>
    </row>
    <row r="86" spans="1:13" ht="27" customHeight="1">
      <c r="A86" s="61"/>
      <c r="B86" s="63" t="s">
        <v>61</v>
      </c>
      <c r="C86" s="8">
        <v>1581.36</v>
      </c>
      <c r="D86" s="8">
        <v>0</v>
      </c>
      <c r="E86" s="8">
        <v>0</v>
      </c>
      <c r="F86" s="5"/>
      <c r="G86" s="14"/>
      <c r="H86" s="14"/>
      <c r="I86" s="5"/>
      <c r="J86" s="5"/>
      <c r="K86" s="5"/>
      <c r="L86" s="5"/>
      <c r="M86" s="5"/>
    </row>
    <row r="87" spans="1:13" ht="50.25" customHeight="1">
      <c r="A87" s="61"/>
      <c r="B87" s="66" t="s">
        <v>60</v>
      </c>
      <c r="C87" s="8">
        <v>102.46</v>
      </c>
      <c r="D87" s="8">
        <v>0</v>
      </c>
      <c r="E87" s="8">
        <v>0</v>
      </c>
      <c r="F87" s="5"/>
      <c r="G87" s="14"/>
      <c r="H87" s="14"/>
      <c r="I87" s="5"/>
      <c r="J87" s="5"/>
      <c r="K87" s="5"/>
      <c r="L87" s="5"/>
      <c r="M87" s="5"/>
    </row>
    <row r="88" spans="1:13" ht="67.5" customHeight="1">
      <c r="A88" s="61"/>
      <c r="B88" s="63" t="s">
        <v>64</v>
      </c>
      <c r="C88" s="8">
        <v>8500</v>
      </c>
      <c r="D88" s="8">
        <v>0</v>
      </c>
      <c r="E88" s="8">
        <v>0</v>
      </c>
      <c r="F88" s="5"/>
      <c r="G88" s="14"/>
      <c r="H88" s="14"/>
      <c r="I88" s="5"/>
      <c r="J88" s="5"/>
      <c r="K88" s="5"/>
      <c r="L88" s="5"/>
      <c r="M88" s="5"/>
    </row>
    <row r="89" spans="1:13" ht="53.25" customHeight="1">
      <c r="A89" s="61"/>
      <c r="B89" s="63" t="s">
        <v>63</v>
      </c>
      <c r="C89" s="8">
        <v>134.3</v>
      </c>
      <c r="D89" s="8">
        <v>0</v>
      </c>
      <c r="E89" s="8">
        <v>0</v>
      </c>
      <c r="F89" s="5"/>
      <c r="G89" s="14"/>
      <c r="H89" s="14"/>
      <c r="I89" s="5"/>
      <c r="J89" s="5"/>
      <c r="K89" s="5"/>
      <c r="L89" s="5"/>
      <c r="M89" s="5"/>
    </row>
    <row r="90" spans="1:13" ht="67.5" customHeight="1">
      <c r="A90" s="61"/>
      <c r="B90" s="63" t="s">
        <v>62</v>
      </c>
      <c r="C90" s="8">
        <v>35</v>
      </c>
      <c r="D90" s="8">
        <v>0</v>
      </c>
      <c r="E90" s="8">
        <v>0</v>
      </c>
      <c r="F90" s="5"/>
      <c r="G90" s="14"/>
      <c r="H90" s="14"/>
      <c r="I90" s="5"/>
      <c r="J90" s="5"/>
      <c r="K90" s="5"/>
      <c r="L90" s="5"/>
      <c r="M90" s="5"/>
    </row>
    <row r="91" spans="1:13" ht="67.5" customHeight="1">
      <c r="A91" s="61"/>
      <c r="B91" s="66" t="s">
        <v>65</v>
      </c>
      <c r="C91" s="8">
        <v>64.4</v>
      </c>
      <c r="D91" s="8">
        <v>0</v>
      </c>
      <c r="E91" s="8">
        <v>0</v>
      </c>
      <c r="F91" s="5"/>
      <c r="G91" s="14"/>
      <c r="H91" s="14"/>
      <c r="I91" s="5"/>
      <c r="J91" s="5"/>
      <c r="K91" s="5"/>
      <c r="L91" s="5"/>
      <c r="M91" s="5"/>
    </row>
    <row r="92" spans="1:13" ht="75.75" customHeight="1">
      <c r="A92" s="61"/>
      <c r="B92" s="66" t="s">
        <v>66</v>
      </c>
      <c r="C92" s="8">
        <v>1780.1</v>
      </c>
      <c r="D92" s="8">
        <v>0</v>
      </c>
      <c r="E92" s="8">
        <v>0</v>
      </c>
      <c r="F92" s="5"/>
      <c r="G92" s="14"/>
      <c r="H92" s="14"/>
      <c r="I92" s="5"/>
      <c r="J92" s="5"/>
      <c r="K92" s="5"/>
      <c r="L92" s="5"/>
      <c r="M92" s="5"/>
    </row>
    <row r="93" spans="1:13" s="15" customFormat="1" ht="13.5">
      <c r="A93" s="26"/>
      <c r="B93" s="12" t="s">
        <v>3</v>
      </c>
      <c r="C93" s="13">
        <f>SUM(C84:C92)</f>
        <v>12514.599999999999</v>
      </c>
      <c r="D93" s="13">
        <f>SUM(D84:D92)</f>
        <v>293.70000000000005</v>
      </c>
      <c r="E93" s="13">
        <f>SUM(E84:E92)</f>
        <v>12.1</v>
      </c>
      <c r="F93" s="5"/>
      <c r="G93" s="14"/>
      <c r="H93" s="14"/>
      <c r="I93" s="5"/>
      <c r="J93" s="5"/>
      <c r="K93" s="5"/>
      <c r="L93" s="5"/>
      <c r="M93" s="5"/>
    </row>
    <row r="94" spans="1:13" ht="63.75">
      <c r="A94" s="68" t="s">
        <v>48</v>
      </c>
      <c r="B94" s="23" t="s">
        <v>6</v>
      </c>
      <c r="C94" s="8">
        <v>45.6</v>
      </c>
      <c r="D94" s="8">
        <v>42.6</v>
      </c>
      <c r="E94" s="8">
        <v>0</v>
      </c>
      <c r="F94" s="5"/>
      <c r="G94" s="5"/>
      <c r="H94" s="5"/>
      <c r="I94" s="5"/>
      <c r="J94" s="5"/>
      <c r="K94" s="5"/>
      <c r="L94" s="5"/>
      <c r="M94" s="5"/>
    </row>
    <row r="95" spans="1:13" ht="69" customHeight="1">
      <c r="A95" s="69"/>
      <c r="B95" s="16" t="s">
        <v>50</v>
      </c>
      <c r="C95" s="8">
        <v>1.3</v>
      </c>
      <c r="D95" s="8">
        <v>1.3</v>
      </c>
      <c r="E95" s="8">
        <v>1.3</v>
      </c>
      <c r="F95" s="5"/>
      <c r="G95" s="5"/>
      <c r="H95" s="5"/>
      <c r="I95" s="5"/>
      <c r="J95" s="5"/>
      <c r="K95" s="5"/>
      <c r="L95" s="5"/>
      <c r="M95" s="5"/>
    </row>
    <row r="96" spans="1:13" ht="27.75" customHeight="1">
      <c r="A96" s="61"/>
      <c r="B96" s="63" t="s">
        <v>61</v>
      </c>
      <c r="C96" s="8">
        <v>243.48</v>
      </c>
      <c r="D96" s="8">
        <v>0</v>
      </c>
      <c r="E96" s="8">
        <v>0</v>
      </c>
      <c r="F96" s="5"/>
      <c r="G96" s="5"/>
      <c r="H96" s="5"/>
      <c r="I96" s="5"/>
      <c r="J96" s="5"/>
      <c r="K96" s="5"/>
      <c r="L96" s="5"/>
      <c r="M96" s="5"/>
    </row>
    <row r="97" spans="1:13" ht="51.75" customHeight="1">
      <c r="A97" s="61"/>
      <c r="B97" s="66" t="s">
        <v>60</v>
      </c>
      <c r="C97" s="8">
        <v>12.33</v>
      </c>
      <c r="D97" s="8">
        <v>0</v>
      </c>
      <c r="E97" s="8">
        <v>0</v>
      </c>
      <c r="F97" s="5"/>
      <c r="G97" s="5"/>
      <c r="H97" s="5"/>
      <c r="I97" s="5"/>
      <c r="J97" s="5"/>
      <c r="K97" s="5"/>
      <c r="L97" s="5"/>
      <c r="M97" s="5"/>
    </row>
    <row r="98" spans="1:13" ht="69" customHeight="1">
      <c r="A98" s="61"/>
      <c r="B98" s="63" t="s">
        <v>62</v>
      </c>
      <c r="C98" s="8">
        <v>101</v>
      </c>
      <c r="D98" s="8">
        <v>0</v>
      </c>
      <c r="E98" s="8">
        <v>0</v>
      </c>
      <c r="F98" s="5"/>
      <c r="G98" s="5"/>
      <c r="H98" s="5"/>
      <c r="I98" s="5"/>
      <c r="J98" s="5"/>
      <c r="K98" s="5"/>
      <c r="L98" s="5"/>
      <c r="M98" s="5"/>
    </row>
    <row r="99" spans="1:13" s="15" customFormat="1" ht="13.5">
      <c r="A99" s="27"/>
      <c r="B99" s="12" t="s">
        <v>3</v>
      </c>
      <c r="C99" s="13">
        <f>SUM(C94:C98)</f>
        <v>403.71</v>
      </c>
      <c r="D99" s="13">
        <f>SUM(D94:D98)</f>
        <v>43.9</v>
      </c>
      <c r="E99" s="13">
        <f>SUM(E94:E98)</f>
        <v>1.3</v>
      </c>
      <c r="F99" s="5"/>
      <c r="G99" s="14"/>
      <c r="H99" s="14"/>
      <c r="I99" s="5"/>
      <c r="J99" s="5"/>
      <c r="K99" s="5"/>
      <c r="L99" s="5"/>
      <c r="M99" s="5"/>
    </row>
    <row r="100" spans="1:13" s="15" customFormat="1" ht="63.75">
      <c r="A100" s="68" t="s">
        <v>49</v>
      </c>
      <c r="B100" s="23" t="s">
        <v>6</v>
      </c>
      <c r="C100" s="13">
        <v>45.6</v>
      </c>
      <c r="D100" s="13">
        <v>42.6</v>
      </c>
      <c r="E100" s="13">
        <v>0</v>
      </c>
      <c r="F100" s="5"/>
      <c r="G100" s="14"/>
      <c r="H100" s="14"/>
      <c r="I100" s="5"/>
      <c r="J100" s="5"/>
      <c r="K100" s="5"/>
      <c r="L100" s="5"/>
      <c r="M100" s="5"/>
    </row>
    <row r="101" spans="1:13" s="15" customFormat="1" ht="63.75">
      <c r="A101" s="69"/>
      <c r="B101" s="56" t="s">
        <v>50</v>
      </c>
      <c r="C101" s="13">
        <v>0.5</v>
      </c>
      <c r="D101" s="13">
        <v>0.5</v>
      </c>
      <c r="E101" s="13">
        <v>0.5</v>
      </c>
      <c r="F101" s="5"/>
      <c r="G101" s="14"/>
      <c r="H101" s="14"/>
      <c r="I101" s="5"/>
      <c r="J101" s="5"/>
      <c r="K101" s="5"/>
      <c r="L101" s="5"/>
      <c r="M101" s="5"/>
    </row>
    <row r="102" spans="1:13" s="15" customFormat="1" ht="25.5">
      <c r="A102" s="69"/>
      <c r="B102" s="63" t="s">
        <v>61</v>
      </c>
      <c r="C102" s="13">
        <v>78.61</v>
      </c>
      <c r="D102" s="13">
        <v>0</v>
      </c>
      <c r="E102" s="13">
        <v>0</v>
      </c>
      <c r="F102" s="5"/>
      <c r="G102" s="14"/>
      <c r="H102" s="14"/>
      <c r="I102" s="5"/>
      <c r="J102" s="5"/>
      <c r="K102" s="5"/>
      <c r="L102" s="5"/>
      <c r="M102" s="5"/>
    </row>
    <row r="103" spans="1:13" s="15" customFormat="1" ht="51">
      <c r="A103" s="69"/>
      <c r="B103" s="66" t="s">
        <v>60</v>
      </c>
      <c r="C103" s="13">
        <v>5.65</v>
      </c>
      <c r="D103" s="13">
        <v>0</v>
      </c>
      <c r="E103" s="13">
        <v>0</v>
      </c>
      <c r="F103" s="5"/>
      <c r="G103" s="14"/>
      <c r="H103" s="14"/>
      <c r="I103" s="5"/>
      <c r="J103" s="5"/>
      <c r="K103" s="5"/>
      <c r="L103" s="5"/>
      <c r="M103" s="5"/>
    </row>
    <row r="104" spans="1:13" s="15" customFormat="1" ht="63.75">
      <c r="A104" s="69"/>
      <c r="B104" s="63" t="s">
        <v>62</v>
      </c>
      <c r="C104" s="13">
        <v>148</v>
      </c>
      <c r="D104" s="13">
        <v>0</v>
      </c>
      <c r="E104" s="13">
        <v>0</v>
      </c>
      <c r="F104" s="5"/>
      <c r="G104" s="14"/>
      <c r="H104" s="14"/>
      <c r="I104" s="5"/>
      <c r="J104" s="5"/>
      <c r="K104" s="5"/>
      <c r="L104" s="5"/>
      <c r="M104" s="5"/>
    </row>
    <row r="105" spans="1:13" ht="13.5">
      <c r="A105" s="70"/>
      <c r="B105" s="12" t="s">
        <v>3</v>
      </c>
      <c r="C105" s="28">
        <f>C100+C101+C102+C103+C104</f>
        <v>278.36</v>
      </c>
      <c r="D105" s="28">
        <f>D100+D101+D102+D103+D104</f>
        <v>43.1</v>
      </c>
      <c r="E105" s="28">
        <f>E100+E101+E102+E103+E104</f>
        <v>0.5</v>
      </c>
      <c r="F105" s="5"/>
      <c r="G105" s="5"/>
      <c r="H105" s="5"/>
      <c r="I105" s="5"/>
      <c r="J105" s="5"/>
      <c r="K105" s="5"/>
      <c r="L105" s="5"/>
      <c r="M105" s="5"/>
    </row>
    <row r="106" spans="1:13" ht="63.75">
      <c r="A106" s="68" t="s">
        <v>51</v>
      </c>
      <c r="B106" s="23" t="s">
        <v>6</v>
      </c>
      <c r="C106" s="57">
        <v>76.08</v>
      </c>
      <c r="D106" s="57">
        <v>70</v>
      </c>
      <c r="E106" s="58">
        <v>0</v>
      </c>
      <c r="F106" s="5"/>
      <c r="G106" s="5"/>
      <c r="H106" s="5"/>
      <c r="I106" s="5"/>
      <c r="J106" s="5"/>
      <c r="K106" s="5"/>
      <c r="L106" s="5"/>
      <c r="M106" s="5"/>
    </row>
    <row r="107" spans="1:13" ht="63.75">
      <c r="A107" s="69"/>
      <c r="B107" s="56" t="s">
        <v>50</v>
      </c>
      <c r="C107" s="57">
        <v>2.6</v>
      </c>
      <c r="D107" s="57">
        <v>2.6</v>
      </c>
      <c r="E107" s="57">
        <v>2.6</v>
      </c>
      <c r="F107" s="5"/>
      <c r="G107" s="5"/>
      <c r="H107" s="5"/>
      <c r="I107" s="5"/>
      <c r="J107" s="5"/>
      <c r="K107" s="5"/>
      <c r="L107" s="5"/>
      <c r="M107" s="5"/>
    </row>
    <row r="108" spans="1:13" ht="25.5">
      <c r="A108" s="69"/>
      <c r="B108" s="63" t="s">
        <v>61</v>
      </c>
      <c r="C108" s="57">
        <v>241.57</v>
      </c>
      <c r="D108" s="57">
        <v>0</v>
      </c>
      <c r="E108" s="57">
        <v>0</v>
      </c>
      <c r="F108" s="5"/>
      <c r="G108" s="5"/>
      <c r="H108" s="5"/>
      <c r="I108" s="5"/>
      <c r="J108" s="5"/>
      <c r="K108" s="5"/>
      <c r="L108" s="5"/>
      <c r="M108" s="5"/>
    </row>
    <row r="109" spans="1:13" ht="51">
      <c r="A109" s="69"/>
      <c r="B109" s="66" t="s">
        <v>60</v>
      </c>
      <c r="C109" s="57">
        <v>25.04</v>
      </c>
      <c r="D109" s="57">
        <v>0</v>
      </c>
      <c r="E109" s="57">
        <v>0</v>
      </c>
      <c r="F109" s="5"/>
      <c r="G109" s="5"/>
      <c r="H109" s="5"/>
      <c r="I109" s="5"/>
      <c r="J109" s="5"/>
      <c r="K109" s="5"/>
      <c r="L109" s="5"/>
      <c r="M109" s="5"/>
    </row>
    <row r="110" spans="1:13" ht="63.75">
      <c r="A110" s="69"/>
      <c r="B110" s="63" t="s">
        <v>62</v>
      </c>
      <c r="C110" s="57">
        <v>137</v>
      </c>
      <c r="D110" s="57">
        <v>0</v>
      </c>
      <c r="E110" s="57">
        <v>0</v>
      </c>
      <c r="F110" s="5"/>
      <c r="G110" s="5"/>
      <c r="H110" s="5"/>
      <c r="I110" s="5"/>
      <c r="J110" s="5"/>
      <c r="K110" s="5"/>
      <c r="L110" s="5"/>
      <c r="M110" s="5"/>
    </row>
    <row r="111" spans="1:13" ht="13.5">
      <c r="A111" s="70"/>
      <c r="B111" s="12" t="s">
        <v>3</v>
      </c>
      <c r="C111" s="28">
        <f>C106+C107+C108+C109+C110</f>
        <v>482.29</v>
      </c>
      <c r="D111" s="28">
        <f>D106+D107+D108+D109+D110</f>
        <v>72.6</v>
      </c>
      <c r="E111" s="28">
        <f>E106+E107+E108+E109+E110</f>
        <v>2.6</v>
      </c>
      <c r="F111" s="5"/>
      <c r="G111" s="5"/>
      <c r="H111" s="5"/>
      <c r="I111" s="5"/>
      <c r="J111" s="5"/>
      <c r="K111" s="5"/>
      <c r="L111" s="5"/>
      <c r="M111" s="5"/>
    </row>
    <row r="112" spans="1:13" s="30" customFormat="1" ht="25.5" customHeight="1">
      <c r="A112" s="19"/>
      <c r="B112" s="20" t="s">
        <v>5</v>
      </c>
      <c r="C112" s="29">
        <f>C43+C50+C56+C63+C70+C77+C83+C93+C99+C105+C111</f>
        <v>251826.04000000004</v>
      </c>
      <c r="D112" s="29">
        <f>D43+D50+D56+D63+D70+D77+D83+D93+D99+D105+D111</f>
        <v>221740.80000000008</v>
      </c>
      <c r="E112" s="29">
        <f>E43+E50+E56+E63+E70+E77+E83+E93+E99+E105+E111</f>
        <v>220949.40000000002</v>
      </c>
      <c r="F112" s="5"/>
      <c r="G112" s="46"/>
      <c r="H112" s="14"/>
      <c r="I112" s="5"/>
      <c r="J112" s="5"/>
      <c r="K112" s="5"/>
      <c r="L112" s="5"/>
      <c r="M112" s="5"/>
    </row>
    <row r="113" spans="1:13" ht="11.25">
      <c r="A113" s="31"/>
      <c r="B113" s="32"/>
      <c r="C113" s="33"/>
      <c r="D113" s="32"/>
      <c r="E113" s="34"/>
      <c r="F113" s="5"/>
      <c r="G113" s="46"/>
      <c r="H113" s="5"/>
      <c r="I113" s="5"/>
      <c r="J113" s="5"/>
      <c r="K113" s="5"/>
      <c r="L113" s="5"/>
      <c r="M113" s="5"/>
    </row>
    <row r="114" spans="1:13" ht="0.75" customHeight="1">
      <c r="A114" s="3"/>
      <c r="B114" s="32"/>
      <c r="C114" s="33"/>
      <c r="D114" s="33"/>
      <c r="E114" s="34"/>
      <c r="F114" s="5"/>
      <c r="G114" s="35"/>
      <c r="H114" s="5"/>
      <c r="I114" s="5"/>
      <c r="J114" s="5"/>
      <c r="K114" s="5"/>
      <c r="L114" s="5"/>
      <c r="M114" s="5"/>
    </row>
    <row r="115" spans="1:13" ht="11.25" hidden="1">
      <c r="A115" s="3"/>
      <c r="B115" s="32"/>
      <c r="C115" s="33"/>
      <c r="D115" s="33"/>
      <c r="E115" s="33"/>
      <c r="F115" s="5"/>
      <c r="G115" s="5"/>
      <c r="H115" s="5"/>
      <c r="I115" s="5"/>
      <c r="J115" s="5"/>
      <c r="K115" s="5"/>
      <c r="L115" s="5"/>
      <c r="M115" s="5"/>
    </row>
    <row r="116" spans="1:13" ht="11.25" hidden="1">
      <c r="A116" s="3"/>
      <c r="B116" s="32"/>
      <c r="C116" s="33"/>
      <c r="D116" s="33"/>
      <c r="E116" s="34"/>
      <c r="F116" s="36"/>
      <c r="G116" s="5"/>
      <c r="H116" s="5"/>
      <c r="I116" s="5"/>
      <c r="J116" s="5"/>
      <c r="K116" s="5"/>
      <c r="L116" s="5"/>
      <c r="M116" s="5"/>
    </row>
    <row r="117" spans="1:13" ht="28.5" customHeight="1" hidden="1">
      <c r="A117" s="3"/>
      <c r="B117" s="32"/>
      <c r="C117" s="33"/>
      <c r="D117" s="33"/>
      <c r="E117" s="34"/>
      <c r="F117" s="36"/>
      <c r="G117" s="5"/>
      <c r="H117" s="5"/>
      <c r="I117" s="5"/>
      <c r="J117" s="5"/>
      <c r="K117" s="5"/>
      <c r="L117" s="5"/>
      <c r="M117" s="5"/>
    </row>
    <row r="118" spans="1:13" ht="42.75" customHeight="1" hidden="1">
      <c r="A118" s="3"/>
      <c r="B118" s="37" t="s">
        <v>7</v>
      </c>
      <c r="C118" s="38">
        <f aca="true" t="shared" si="0" ref="C118:E119">C44+C51+C57+C64+C71+C78+C84+C94</f>
        <v>732.0000000000001</v>
      </c>
      <c r="D118" s="38">
        <f t="shared" si="0"/>
        <v>675.9000000000001</v>
      </c>
      <c r="E118" s="38">
        <f t="shared" si="0"/>
        <v>0</v>
      </c>
      <c r="F118" s="36"/>
      <c r="G118" s="5"/>
      <c r="H118" s="5"/>
      <c r="I118" s="5"/>
      <c r="J118" s="5"/>
      <c r="K118" s="5"/>
      <c r="L118" s="5"/>
      <c r="M118" s="5"/>
    </row>
    <row r="119" spans="1:13" ht="54.75" customHeight="1" hidden="1">
      <c r="A119" s="3"/>
      <c r="B119" s="37" t="s">
        <v>8</v>
      </c>
      <c r="C119" s="38">
        <f t="shared" si="0"/>
        <v>24.3</v>
      </c>
      <c r="D119" s="38">
        <f t="shared" si="0"/>
        <v>24.3</v>
      </c>
      <c r="E119" s="38">
        <f t="shared" si="0"/>
        <v>24.3</v>
      </c>
      <c r="F119" s="36"/>
      <c r="G119" s="5"/>
      <c r="H119" s="5"/>
      <c r="I119" s="5"/>
      <c r="J119" s="5"/>
      <c r="K119" s="5"/>
      <c r="L119" s="5"/>
      <c r="M119" s="5"/>
    </row>
    <row r="120" spans="1:13" ht="22.5" hidden="1">
      <c r="A120" s="3"/>
      <c r="B120" s="37" t="s">
        <v>9</v>
      </c>
      <c r="C120" s="38" t="e">
        <f>#REF!+#REF!+#REF!+#REF!</f>
        <v>#REF!</v>
      </c>
      <c r="D120" s="38" t="e">
        <f>#REF!+#REF!+#REF!+#REF!</f>
        <v>#REF!</v>
      </c>
      <c r="E120" s="38" t="e">
        <f>#REF!+#REF!+#REF!+#REF!</f>
        <v>#REF!</v>
      </c>
      <c r="F120" s="36"/>
      <c r="G120" s="5"/>
      <c r="H120" s="5"/>
      <c r="I120" s="5"/>
      <c r="J120" s="5"/>
      <c r="K120" s="5"/>
      <c r="L120" s="5"/>
      <c r="M120" s="5"/>
    </row>
    <row r="121" spans="1:13" ht="22.5" hidden="1">
      <c r="A121" s="3"/>
      <c r="B121" s="37" t="s">
        <v>10</v>
      </c>
      <c r="C121" s="38" t="e">
        <f>#REF!+#REF!+#REF!+#REF!+#REF!+#REF!+#REF!+#REF!</f>
        <v>#REF!</v>
      </c>
      <c r="D121" s="39"/>
      <c r="E121" s="40"/>
      <c r="F121" s="5"/>
      <c r="G121" s="5"/>
      <c r="H121" s="5"/>
      <c r="I121" s="5"/>
      <c r="J121" s="5"/>
      <c r="K121" s="5"/>
      <c r="L121" s="5"/>
      <c r="M121" s="5"/>
    </row>
    <row r="122" spans="1:13" ht="11.25" hidden="1">
      <c r="A122" s="3"/>
      <c r="B122" s="32"/>
      <c r="C122" s="32"/>
      <c r="D122" s="32"/>
      <c r="E122" s="34"/>
      <c r="F122" s="5"/>
      <c r="G122" s="5"/>
      <c r="H122" s="5"/>
      <c r="I122" s="5"/>
      <c r="J122" s="5"/>
      <c r="K122" s="5"/>
      <c r="L122" s="5"/>
      <c r="M122" s="5"/>
    </row>
    <row r="123" spans="1:13" ht="11.25" hidden="1">
      <c r="A123" s="3"/>
      <c r="B123" s="32"/>
      <c r="C123" s="33">
        <f>C112+142894.3+20934.4+10320.4</f>
        <v>425975.1400000001</v>
      </c>
      <c r="D123" s="33">
        <f>D112+114315.4+20934.4+8256.3</f>
        <v>365246.9000000001</v>
      </c>
      <c r="E123" s="34">
        <f>114315.4+20934.4+8256.3+E112</f>
        <v>364455.5</v>
      </c>
      <c r="F123" s="5"/>
      <c r="G123" s="5"/>
      <c r="H123" s="5"/>
      <c r="I123" s="5"/>
      <c r="J123" s="5"/>
      <c r="K123" s="5"/>
      <c r="L123" s="5"/>
      <c r="M123" s="5"/>
    </row>
    <row r="124" spans="1:13" ht="11.25" hidden="1">
      <c r="A124" s="3"/>
      <c r="B124" s="32"/>
      <c r="C124" s="32"/>
      <c r="D124" s="32"/>
      <c r="E124" s="34"/>
      <c r="F124" s="5"/>
      <c r="G124" s="5"/>
      <c r="H124" s="5"/>
      <c r="I124" s="5"/>
      <c r="J124" s="5"/>
      <c r="K124" s="5"/>
      <c r="L124" s="5"/>
      <c r="M124" s="5"/>
    </row>
    <row r="125" spans="1:13" s="41" customFormat="1" ht="11.25" hidden="1">
      <c r="A125" s="32"/>
      <c r="B125" s="32"/>
      <c r="C125" s="33"/>
      <c r="D125" s="32"/>
      <c r="E125" s="32"/>
      <c r="F125" s="32"/>
      <c r="G125" s="32"/>
      <c r="H125" s="32"/>
      <c r="I125" s="32"/>
      <c r="J125" s="32"/>
      <c r="K125" s="32"/>
      <c r="L125" s="32"/>
      <c r="M125" s="32"/>
    </row>
    <row r="126" spans="1:13" ht="11.25" hidden="1">
      <c r="A126" s="3"/>
      <c r="B126" s="32"/>
      <c r="C126" s="33" t="e">
        <f>#REF!+#REF!+#REF!+#REF!+#REF!+#REF!+#REF!+#REF!</f>
        <v>#REF!</v>
      </c>
      <c r="D126" s="32"/>
      <c r="E126" s="34"/>
      <c r="F126" s="5"/>
      <c r="G126" s="5"/>
      <c r="H126" s="5"/>
      <c r="I126" s="5"/>
      <c r="J126" s="5"/>
      <c r="K126" s="5"/>
      <c r="L126" s="5"/>
      <c r="M126" s="5"/>
    </row>
    <row r="127" spans="1:13" ht="12">
      <c r="A127" s="42"/>
      <c r="B127" s="43"/>
      <c r="C127" s="47"/>
      <c r="D127" s="47"/>
      <c r="E127" s="48"/>
      <c r="F127" s="5"/>
      <c r="G127" s="5"/>
      <c r="H127" s="5"/>
      <c r="I127" s="5"/>
      <c r="J127" s="5"/>
      <c r="K127" s="5"/>
      <c r="L127" s="5"/>
      <c r="M127" s="5"/>
    </row>
    <row r="128" spans="1:13" ht="11.25">
      <c r="A128" s="3"/>
      <c r="B128" s="32"/>
      <c r="C128" s="49"/>
      <c r="D128" s="49"/>
      <c r="E128" s="48"/>
      <c r="F128" s="5"/>
      <c r="G128" s="5"/>
      <c r="H128" s="5"/>
      <c r="I128" s="5"/>
      <c r="J128" s="5"/>
      <c r="K128" s="5"/>
      <c r="L128" s="5"/>
      <c r="M128" s="5"/>
    </row>
    <row r="129" spans="3:5" ht="11.25">
      <c r="C129" s="50"/>
      <c r="D129" s="50"/>
      <c r="E129" s="50"/>
    </row>
    <row r="130" spans="3:5" ht="11.25">
      <c r="C130" s="50"/>
      <c r="D130" s="51"/>
      <c r="E130" s="52"/>
    </row>
    <row r="131" ht="15" customHeight="1">
      <c r="C131" s="44"/>
    </row>
    <row r="132" spans="3:5" ht="11.25">
      <c r="C132" s="54"/>
      <c r="D132" s="54"/>
      <c r="E132" s="54"/>
    </row>
  </sheetData>
  <sheetProtection/>
  <mergeCells count="19">
    <mergeCell ref="A100:A105"/>
    <mergeCell ref="A106:A111"/>
    <mergeCell ref="B1:E1"/>
    <mergeCell ref="B2:E2"/>
    <mergeCell ref="B3:E3"/>
    <mergeCell ref="A5:E5"/>
    <mergeCell ref="A6:E6"/>
    <mergeCell ref="A8:A14"/>
    <mergeCell ref="A18:A27"/>
    <mergeCell ref="A31:A33"/>
    <mergeCell ref="A35:A39"/>
    <mergeCell ref="A44:A45"/>
    <mergeCell ref="A94:A95"/>
    <mergeCell ref="A51:A52"/>
    <mergeCell ref="A57:A58"/>
    <mergeCell ref="A64:A65"/>
    <mergeCell ref="A78:A79"/>
    <mergeCell ref="A84:A85"/>
    <mergeCell ref="A71:A76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portrait" paperSize="9" scale="90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 Оксана</dc:creator>
  <cp:keywords/>
  <dc:description/>
  <cp:lastModifiedBy>Сидорова</cp:lastModifiedBy>
  <cp:lastPrinted>2019-02-20T07:39:51Z</cp:lastPrinted>
  <dcterms:created xsi:type="dcterms:W3CDTF">2017-10-17T02:59:02Z</dcterms:created>
  <dcterms:modified xsi:type="dcterms:W3CDTF">2019-02-22T05:08:56Z</dcterms:modified>
  <cp:category/>
  <cp:version/>
  <cp:contentType/>
  <cp:contentStatus/>
</cp:coreProperties>
</file>